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40" yWindow="100" windowWidth="17240" windowHeight="8260"/>
  </bookViews>
  <sheets>
    <sheet name="Sheet1" sheetId="1" r:id="rId1"/>
    <sheet name="Sheet2" sheetId="2" r:id="rId2"/>
    <sheet name="Sheet3" sheetId="3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15" i="1"/>
  <c r="N16"/>
  <c r="N17"/>
  <c r="N14"/>
  <c r="N20"/>
  <c r="N21"/>
  <c r="N19"/>
  <c r="K17"/>
  <c r="K16"/>
  <c r="K15"/>
  <c r="K14"/>
  <c r="L14"/>
  <c r="L15"/>
  <c r="L16"/>
  <c r="L17"/>
  <c r="F20"/>
  <c r="E15"/>
  <c r="E16"/>
  <c r="E17"/>
  <c r="F17"/>
  <c r="E14"/>
  <c r="F16"/>
  <c r="F15"/>
  <c r="F14"/>
  <c r="F19"/>
  <c r="F21"/>
  <c r="L4"/>
  <c r="L5"/>
  <c r="L6"/>
  <c r="L3"/>
  <c r="F4"/>
  <c r="F5"/>
  <c r="F6"/>
  <c r="F3"/>
  <c r="F9"/>
  <c r="F8"/>
  <c r="F10"/>
</calcChain>
</file>

<file path=xl/sharedStrings.xml><?xml version="1.0" encoding="utf-8"?>
<sst xmlns="http://schemas.openxmlformats.org/spreadsheetml/2006/main" count="46" uniqueCount="23">
  <si>
    <t>Category</t>
  </si>
  <si>
    <t>Lower fee</t>
  </si>
  <si>
    <t>Lower fee (1st cut)</t>
  </si>
  <si>
    <t>Higher fee</t>
  </si>
  <si>
    <t>Higher fee (1st cut)</t>
  </si>
  <si>
    <t>1A</t>
  </si>
  <si>
    <t>1B</t>
  </si>
  <si>
    <t>Prep</t>
  </si>
  <si>
    <t>Adv</t>
  </si>
  <si>
    <t>Corres/letters</t>
  </si>
  <si>
    <t>Lower fee (2nd cut)</t>
  </si>
  <si>
    <t>Reduction from March 2014 (%)</t>
  </si>
  <si>
    <t>Higher fee (2nd cut)</t>
  </si>
  <si>
    <t>Threshold from 1/7/15</t>
  </si>
  <si>
    <t>Threshold from 11/1/16</t>
  </si>
  <si>
    <t>Average reduction on lower fees from March 2014</t>
  </si>
  <si>
    <t>Average reduction on higher fees from March 2014</t>
  </si>
  <si>
    <t>Average reduction on all fees from March 2014</t>
  </si>
  <si>
    <t xml:space="preserve">Contract rates from July 2015 </t>
  </si>
  <si>
    <t>2016 fee</t>
  </si>
  <si>
    <t>2016 interim fee</t>
  </si>
  <si>
    <t xml:space="preserve">Contract for interim period </t>
  </si>
  <si>
    <t>Threshold for inteirm period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</si>
</sst>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0" xfId="0" applyNumberFormat="1" applyFont="1"/>
    <xf numFmtId="2" fontId="2" fillId="0" borderId="1" xfId="0" applyNumberFormat="1" applyFont="1" applyBorder="1"/>
    <xf numFmtId="2" fontId="1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/>
    <xf numFmtId="2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N21"/>
  <sheetViews>
    <sheetView tabSelected="1" topLeftCell="F4" workbookViewId="0">
      <selection activeCell="Q19" sqref="Q19"/>
    </sheetView>
  </sheetViews>
  <sheetFormatPr baseColWidth="10" defaultColWidth="8.83203125" defaultRowHeight="15"/>
  <cols>
    <col min="1" max="1" width="11.1640625" style="10" customWidth="1"/>
    <col min="2" max="2" width="7.83203125" style="8" bestFit="1" customWidth="1"/>
    <col min="3" max="4" width="10.5" style="8" bestFit="1" customWidth="1"/>
    <col min="5" max="5" width="10.33203125" style="8" bestFit="1" customWidth="1"/>
    <col min="6" max="6" width="11" style="3" bestFit="1" customWidth="1"/>
    <col min="7" max="7" width="10.6640625" style="3" bestFit="1" customWidth="1"/>
    <col min="8" max="8" width="7.83203125" style="8" bestFit="1" customWidth="1"/>
    <col min="9" max="10" width="11" style="8" bestFit="1" customWidth="1"/>
    <col min="11" max="11" width="10.83203125" style="8" bestFit="1" customWidth="1"/>
    <col min="12" max="12" width="14.5" style="3" bestFit="1" customWidth="1"/>
    <col min="13" max="13" width="12.83203125" style="3" bestFit="1" customWidth="1"/>
    <col min="14" max="14" width="16.1640625" style="8" bestFit="1" customWidth="1"/>
    <col min="15" max="16384" width="8.83203125" style="8"/>
  </cols>
  <sheetData>
    <row r="2" spans="1:14" s="6" customFormat="1" ht="45">
      <c r="A2" s="1" t="s">
        <v>0</v>
      </c>
      <c r="B2" s="1" t="s">
        <v>1</v>
      </c>
      <c r="C2" s="1" t="s">
        <v>2</v>
      </c>
      <c r="D2" s="1" t="s">
        <v>10</v>
      </c>
      <c r="E2" s="1" t="s">
        <v>19</v>
      </c>
      <c r="F2" s="1" t="s">
        <v>11</v>
      </c>
      <c r="G2" s="1" t="s">
        <v>13</v>
      </c>
      <c r="H2" s="1" t="s">
        <v>3</v>
      </c>
      <c r="I2" s="1" t="s">
        <v>4</v>
      </c>
      <c r="J2" s="1" t="s">
        <v>12</v>
      </c>
      <c r="K2" s="1" t="s">
        <v>19</v>
      </c>
      <c r="L2" s="1" t="s">
        <v>11</v>
      </c>
      <c r="M2" s="1" t="s">
        <v>13</v>
      </c>
      <c r="N2" s="1" t="s">
        <v>14</v>
      </c>
    </row>
    <row r="3" spans="1:14">
      <c r="A3" s="7" t="s">
        <v>5</v>
      </c>
      <c r="B3" s="4">
        <v>272.56</v>
      </c>
      <c r="C3" s="4">
        <v>248.71</v>
      </c>
      <c r="D3" s="4">
        <v>224.86</v>
      </c>
      <c r="E3" s="4">
        <v>235.56</v>
      </c>
      <c r="F3" s="2">
        <f>((B3-E3)/B3)*100</f>
        <v>13.574992662166126</v>
      </c>
      <c r="G3" s="4">
        <v>246.22</v>
      </c>
      <c r="H3" s="4">
        <v>517.04999999999995</v>
      </c>
      <c r="I3" s="4">
        <v>471.81</v>
      </c>
      <c r="J3" s="4">
        <v>426.57</v>
      </c>
      <c r="K3" s="4">
        <v>235.56</v>
      </c>
      <c r="L3" s="2">
        <f>((H3-K3)/H3)*100</f>
        <v>54.441543371047288</v>
      </c>
      <c r="M3" s="4">
        <v>426.61</v>
      </c>
      <c r="N3" s="4">
        <v>426.61</v>
      </c>
    </row>
    <row r="4" spans="1:14">
      <c r="A4" s="7" t="s">
        <v>6</v>
      </c>
      <c r="B4" s="4">
        <v>221.59</v>
      </c>
      <c r="C4" s="4">
        <v>202.2</v>
      </c>
      <c r="D4" s="4">
        <v>182.81</v>
      </c>
      <c r="E4" s="4">
        <v>196.28</v>
      </c>
      <c r="F4" s="2">
        <f t="shared" ref="F4:F6" si="0">((B4-E4)/B4)*100</f>
        <v>11.421995577417754</v>
      </c>
      <c r="G4" s="4">
        <v>246.22</v>
      </c>
      <c r="H4" s="4">
        <v>477.41</v>
      </c>
      <c r="I4" s="4">
        <v>435.64</v>
      </c>
      <c r="J4" s="4">
        <v>393.86</v>
      </c>
      <c r="K4" s="4">
        <v>196.28</v>
      </c>
      <c r="L4" s="2">
        <f t="shared" ref="L4:L6" si="1">((H4-K4)/H4)*100</f>
        <v>58.886491694769695</v>
      </c>
      <c r="M4" s="4">
        <v>426.61</v>
      </c>
      <c r="N4" s="4">
        <v>426.61</v>
      </c>
    </row>
    <row r="5" spans="1:14">
      <c r="A5" s="7">
        <v>2</v>
      </c>
      <c r="B5" s="4">
        <v>378.46</v>
      </c>
      <c r="C5" s="4">
        <v>345.34</v>
      </c>
      <c r="D5" s="4">
        <v>312.23</v>
      </c>
      <c r="E5" s="4">
        <v>449.45</v>
      </c>
      <c r="F5" s="2">
        <f t="shared" si="0"/>
        <v>-18.757596575595841</v>
      </c>
      <c r="G5" s="4">
        <v>422.98</v>
      </c>
      <c r="H5" s="4">
        <v>792.71</v>
      </c>
      <c r="I5" s="4">
        <v>723.35</v>
      </c>
      <c r="J5" s="4">
        <v>653.99</v>
      </c>
      <c r="K5" s="4">
        <v>449.45</v>
      </c>
      <c r="L5" s="2">
        <f t="shared" si="1"/>
        <v>43.302090297839065</v>
      </c>
      <c r="M5" s="4">
        <v>704.88</v>
      </c>
      <c r="N5" s="4">
        <v>704.88</v>
      </c>
    </row>
    <row r="6" spans="1:14">
      <c r="A6" s="7">
        <v>3</v>
      </c>
      <c r="B6" s="4">
        <v>357.87</v>
      </c>
      <c r="C6" s="4">
        <v>326.56</v>
      </c>
      <c r="D6" s="4">
        <v>295.24</v>
      </c>
      <c r="E6" s="4">
        <v>336.01</v>
      </c>
      <c r="F6" s="2">
        <f t="shared" si="0"/>
        <v>6.1083633721742565</v>
      </c>
      <c r="G6" s="4">
        <v>373.07</v>
      </c>
      <c r="H6" s="4">
        <v>734.56</v>
      </c>
      <c r="I6" s="4">
        <v>670.29</v>
      </c>
      <c r="J6" s="4">
        <v>606.01</v>
      </c>
      <c r="K6" s="4">
        <v>336.01</v>
      </c>
      <c r="L6" s="2">
        <f t="shared" si="1"/>
        <v>54.256970159006748</v>
      </c>
      <c r="M6" s="4">
        <v>651.34</v>
      </c>
      <c r="N6" s="4">
        <v>651.34</v>
      </c>
    </row>
    <row r="8" spans="1:14" s="3" customFormat="1">
      <c r="A8" s="9" t="s">
        <v>15</v>
      </c>
      <c r="F8" s="3">
        <f>(SUM(F3:F6)/4)</f>
        <v>3.0869387590405735</v>
      </c>
      <c r="J8" s="3" t="s">
        <v>18</v>
      </c>
      <c r="M8" s="3" t="s">
        <v>7</v>
      </c>
      <c r="N8" s="5">
        <v>41</v>
      </c>
    </row>
    <row r="9" spans="1:14" s="3" customFormat="1">
      <c r="A9" s="9" t="s">
        <v>16</v>
      </c>
      <c r="B9" s="9"/>
      <c r="F9" s="3">
        <f>(SUM(L3:L6)/4)</f>
        <v>52.721773880665701</v>
      </c>
      <c r="M9" s="3" t="s">
        <v>8</v>
      </c>
      <c r="N9" s="5">
        <v>51.44</v>
      </c>
    </row>
    <row r="10" spans="1:14" s="3" customFormat="1">
      <c r="A10" s="9" t="s">
        <v>17</v>
      </c>
      <c r="F10" s="3">
        <f>(F8+F9)/2</f>
        <v>27.904356319853136</v>
      </c>
      <c r="M10" s="3" t="s">
        <v>9</v>
      </c>
      <c r="N10" s="5">
        <v>3.22</v>
      </c>
    </row>
    <row r="11" spans="1:14" s="3" customFormat="1">
      <c r="A11" s="9"/>
      <c r="N11" s="5"/>
    </row>
    <row r="13" spans="1:14" ht="45">
      <c r="A13" s="1" t="s">
        <v>0</v>
      </c>
      <c r="B13" s="1" t="s">
        <v>1</v>
      </c>
      <c r="C13" s="1" t="s">
        <v>2</v>
      </c>
      <c r="D13" s="1" t="s">
        <v>10</v>
      </c>
      <c r="E13" s="1" t="s">
        <v>20</v>
      </c>
      <c r="F13" s="1" t="s">
        <v>11</v>
      </c>
      <c r="G13" s="1" t="s">
        <v>13</v>
      </c>
      <c r="H13" s="1" t="s">
        <v>3</v>
      </c>
      <c r="I13" s="1" t="s">
        <v>4</v>
      </c>
      <c r="J13" s="1" t="s">
        <v>12</v>
      </c>
      <c r="K13" s="1" t="s">
        <v>20</v>
      </c>
      <c r="L13" s="1" t="s">
        <v>11</v>
      </c>
      <c r="M13" s="1" t="s">
        <v>13</v>
      </c>
      <c r="N13" s="1" t="s">
        <v>22</v>
      </c>
    </row>
    <row r="14" spans="1:14">
      <c r="A14" s="7" t="s">
        <v>5</v>
      </c>
      <c r="B14" s="4">
        <v>272.56</v>
      </c>
      <c r="C14" s="4">
        <v>248.71</v>
      </c>
      <c r="D14" s="4">
        <v>224.86</v>
      </c>
      <c r="E14" s="4">
        <f>((E3*100)/82.5)*0.9125</f>
        <v>260.54363636363632</v>
      </c>
      <c r="F14" s="2">
        <f>((B14-E14)/B14)*100</f>
        <v>4.4087040051231572</v>
      </c>
      <c r="G14" s="4">
        <v>246.22</v>
      </c>
      <c r="H14" s="4">
        <v>517.04999999999995</v>
      </c>
      <c r="I14" s="4">
        <v>471.81</v>
      </c>
      <c r="J14" s="4">
        <v>426.57</v>
      </c>
      <c r="K14" s="4">
        <f>((K3*100)/82.5)*0.9125</f>
        <v>260.54363636363632</v>
      </c>
      <c r="L14" s="2">
        <f>((H14-K14)/H14)*100</f>
        <v>49.609585849794726</v>
      </c>
      <c r="M14" s="4">
        <v>426.61</v>
      </c>
      <c r="N14" s="4">
        <f>((N3*100)/82.5)*0.9125</f>
        <v>471.85651515151517</v>
      </c>
    </row>
    <row r="15" spans="1:14">
      <c r="A15" s="7" t="s">
        <v>6</v>
      </c>
      <c r="B15" s="4">
        <v>221.59</v>
      </c>
      <c r="C15" s="4">
        <v>202.2</v>
      </c>
      <c r="D15" s="4">
        <v>182.81</v>
      </c>
      <c r="E15" s="4">
        <f t="shared" ref="E15:E17" si="2">((E4*100)/82.5)*0.9125</f>
        <v>217.09757575757575</v>
      </c>
      <c r="F15" s="2">
        <f t="shared" ref="F15:F17" si="3">((B15-E15)/B15)*100</f>
        <v>2.0273587447196393</v>
      </c>
      <c r="G15" s="4">
        <v>246.22</v>
      </c>
      <c r="H15" s="4">
        <v>477.41</v>
      </c>
      <c r="I15" s="4">
        <v>435.64</v>
      </c>
      <c r="J15" s="4">
        <v>393.86</v>
      </c>
      <c r="K15" s="4">
        <f t="shared" ref="K15:K17" si="4">((K4*100)/82.5)*0.9125</f>
        <v>217.09757575757575</v>
      </c>
      <c r="L15" s="2">
        <f t="shared" ref="L15:L17" si="5">((H15-K15)/H15)*100</f>
        <v>54.525968086639217</v>
      </c>
      <c r="M15" s="4">
        <v>426.61</v>
      </c>
      <c r="N15" s="4">
        <f t="shared" ref="N15:N17" si="6">((N4*100)/82.5)*0.9125</f>
        <v>471.85651515151517</v>
      </c>
    </row>
    <row r="16" spans="1:14">
      <c r="A16" s="7">
        <v>2</v>
      </c>
      <c r="B16" s="4">
        <v>378.46</v>
      </c>
      <c r="C16" s="4">
        <v>345.34</v>
      </c>
      <c r="D16" s="4">
        <v>312.23</v>
      </c>
      <c r="E16" s="4">
        <f t="shared" si="2"/>
        <v>497.11893939393934</v>
      </c>
      <c r="F16" s="2">
        <f t="shared" si="3"/>
        <v>-31.353099242704481</v>
      </c>
      <c r="G16" s="4">
        <v>422.98</v>
      </c>
      <c r="H16" s="4">
        <v>792.71</v>
      </c>
      <c r="I16" s="4">
        <v>723.35</v>
      </c>
      <c r="J16" s="4">
        <v>653.99</v>
      </c>
      <c r="K16" s="4">
        <f t="shared" si="4"/>
        <v>497.11893939393934</v>
      </c>
      <c r="L16" s="2">
        <f t="shared" si="5"/>
        <v>37.288675632458364</v>
      </c>
      <c r="M16" s="4">
        <v>704.88</v>
      </c>
      <c r="N16" s="4">
        <f t="shared" si="6"/>
        <v>779.64</v>
      </c>
    </row>
    <row r="17" spans="1:14">
      <c r="A17" s="7">
        <v>3</v>
      </c>
      <c r="B17" s="4">
        <v>357.87</v>
      </c>
      <c r="C17" s="4">
        <v>326.56</v>
      </c>
      <c r="D17" s="4">
        <v>295.24</v>
      </c>
      <c r="E17" s="4">
        <f t="shared" si="2"/>
        <v>371.64742424242428</v>
      </c>
      <c r="F17" s="2">
        <f t="shared" si="3"/>
        <v>-3.8498405125951534</v>
      </c>
      <c r="G17" s="4">
        <v>373.07</v>
      </c>
      <c r="H17" s="4">
        <v>734.56</v>
      </c>
      <c r="I17" s="4">
        <v>670.29</v>
      </c>
      <c r="J17" s="4">
        <v>606.01</v>
      </c>
      <c r="K17" s="4">
        <f t="shared" si="4"/>
        <v>371.64742424242428</v>
      </c>
      <c r="L17" s="2">
        <f t="shared" si="5"/>
        <v>49.405436691022615</v>
      </c>
      <c r="M17" s="4">
        <v>651.34</v>
      </c>
      <c r="N17" s="4">
        <f t="shared" si="6"/>
        <v>720.42151515151511</v>
      </c>
    </row>
    <row r="19" spans="1:14">
      <c r="A19" s="9" t="s">
        <v>15</v>
      </c>
      <c r="B19" s="3"/>
      <c r="C19" s="3"/>
      <c r="D19" s="3"/>
      <c r="E19" s="3"/>
      <c r="F19" s="3">
        <f>(SUM(F14:F17)/4)</f>
        <v>-7.1917192513642094</v>
      </c>
      <c r="H19" s="3"/>
      <c r="I19" s="3"/>
      <c r="J19" s="3" t="s">
        <v>21</v>
      </c>
      <c r="K19" s="3"/>
      <c r="M19" s="3" t="s">
        <v>7</v>
      </c>
      <c r="N19" s="5">
        <f>((N8*100)/82.5)*0.9175</f>
        <v>45.596969696969694</v>
      </c>
    </row>
    <row r="20" spans="1:14">
      <c r="A20" s="9" t="s">
        <v>16</v>
      </c>
      <c r="B20" s="9"/>
      <c r="C20" s="3"/>
      <c r="D20" s="3"/>
      <c r="E20" s="3"/>
      <c r="F20" s="3">
        <f>(SUM(L14:L17)/4)</f>
        <v>47.707416564978729</v>
      </c>
      <c r="H20" s="3"/>
      <c r="I20" s="3"/>
      <c r="J20" s="3"/>
      <c r="K20" s="3"/>
      <c r="M20" s="3" t="s">
        <v>8</v>
      </c>
      <c r="N20" s="5">
        <f t="shared" ref="N20:N21" si="7">((N9*100)/82.5)*0.9175</f>
        <v>57.207515151515153</v>
      </c>
    </row>
    <row r="21" spans="1:14">
      <c r="A21" s="9" t="s">
        <v>17</v>
      </c>
      <c r="B21" s="3"/>
      <c r="C21" s="3"/>
      <c r="D21" s="3"/>
      <c r="E21" s="3"/>
      <c r="F21" s="3">
        <f>(F19+F20)/2</f>
        <v>20.257848656807258</v>
      </c>
      <c r="H21" s="3"/>
      <c r="I21" s="3"/>
      <c r="J21" s="3"/>
      <c r="K21" s="3"/>
      <c r="M21" s="3" t="s">
        <v>9</v>
      </c>
      <c r="N21" s="5">
        <f t="shared" si="7"/>
        <v>3.5810303030303028</v>
      </c>
    </row>
  </sheetData>
  <sheetCalcPr fullCalcOnLoad="1"/>
  <phoneticPr fontId="3" type="noConversion"/>
  <pageMargins left="0.70866141732283472" right="0.70866141732283472" top="0.74803149606299213" bottom="0.74803149606299213" header="0.31496062992125984" footer="0.31496062992125984"/>
  <headerFooter>
    <oddHeader>&amp;CLegal Aid Contract January 2016
Fee cuts to Magistrates Court work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Buser</dc:creator>
  <cp:lastModifiedBy>Jon Robins</cp:lastModifiedBy>
  <cp:lastPrinted>2015-06-29T09:45:30Z</cp:lastPrinted>
  <dcterms:created xsi:type="dcterms:W3CDTF">2013-10-09T10:23:57Z</dcterms:created>
  <dcterms:modified xsi:type="dcterms:W3CDTF">2015-09-21T06:19:11Z</dcterms:modified>
</cp:coreProperties>
</file>