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/>
  <bookViews>
    <workbookView xWindow="-120" yWindow="60" windowWidth="17920" windowHeight="12580"/>
  </bookViews>
  <sheets>
    <sheet name="Jan 2016" sheetId="1" r:id="rId1"/>
    <sheet name="Interim fees" sheetId="3" r:id="rId2"/>
  </sheet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4" i="3"/>
  <c r="G4"/>
  <c r="F5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G37"/>
  <c r="K4"/>
  <c r="L4"/>
  <c r="K5"/>
  <c r="L5"/>
  <c r="K6"/>
  <c r="L6"/>
  <c r="K7"/>
  <c r="L7"/>
  <c r="K8"/>
  <c r="L8"/>
  <c r="K9"/>
  <c r="L9"/>
  <c r="K10"/>
  <c r="L10"/>
  <c r="K11"/>
  <c r="L11"/>
  <c r="K12"/>
  <c r="L12"/>
  <c r="K13"/>
  <c r="L13"/>
  <c r="K14"/>
  <c r="L14"/>
  <c r="K15"/>
  <c r="L15"/>
  <c r="K16"/>
  <c r="L16"/>
  <c r="K17"/>
  <c r="L17"/>
  <c r="K18"/>
  <c r="L18"/>
  <c r="K19"/>
  <c r="L19"/>
  <c r="K20"/>
  <c r="L20"/>
  <c r="K21"/>
  <c r="L21"/>
  <c r="K22"/>
  <c r="L22"/>
  <c r="K23"/>
  <c r="L23"/>
  <c r="K24"/>
  <c r="L24"/>
  <c r="K25"/>
  <c r="L25"/>
  <c r="K26"/>
  <c r="L26"/>
  <c r="K27"/>
  <c r="L27"/>
  <c r="K28"/>
  <c r="L28"/>
  <c r="K29"/>
  <c r="L29"/>
  <c r="K30"/>
  <c r="L30"/>
  <c r="K31"/>
  <c r="L31"/>
  <c r="K32"/>
  <c r="L32"/>
  <c r="K33"/>
  <c r="L33"/>
  <c r="K34"/>
  <c r="L34"/>
  <c r="K35"/>
  <c r="L35"/>
  <c r="K36"/>
  <c r="L36"/>
  <c r="L37"/>
  <c r="P4"/>
  <c r="Q4"/>
  <c r="P5"/>
  <c r="Q5"/>
  <c r="P6"/>
  <c r="Q6"/>
  <c r="P7"/>
  <c r="Q7"/>
  <c r="P8"/>
  <c r="Q8"/>
  <c r="P9"/>
  <c r="Q9"/>
  <c r="P10"/>
  <c r="Q10"/>
  <c r="P11"/>
  <c r="Q11"/>
  <c r="P12"/>
  <c r="Q12"/>
  <c r="P13"/>
  <c r="Q13"/>
  <c r="P14"/>
  <c r="Q14"/>
  <c r="P15"/>
  <c r="Q15"/>
  <c r="P16"/>
  <c r="Q16"/>
  <c r="P17"/>
  <c r="Q17"/>
  <c r="P18"/>
  <c r="Q18"/>
  <c r="P19"/>
  <c r="Q19"/>
  <c r="P20"/>
  <c r="Q20"/>
  <c r="P21"/>
  <c r="Q21"/>
  <c r="P22"/>
  <c r="Q22"/>
  <c r="P23"/>
  <c r="Q23"/>
  <c r="P24"/>
  <c r="Q24"/>
  <c r="P25"/>
  <c r="Q25"/>
  <c r="P26"/>
  <c r="Q26"/>
  <c r="P27"/>
  <c r="Q27"/>
  <c r="P28"/>
  <c r="Q28"/>
  <c r="P29"/>
  <c r="Q29"/>
  <c r="P30"/>
  <c r="Q30"/>
  <c r="P31"/>
  <c r="Q31"/>
  <c r="P32"/>
  <c r="Q32"/>
  <c r="P33"/>
  <c r="Q33"/>
  <c r="P34"/>
  <c r="Q34"/>
  <c r="P35"/>
  <c r="Q35"/>
  <c r="P36"/>
  <c r="Q36"/>
  <c r="Q37"/>
  <c r="U4"/>
  <c r="V4"/>
  <c r="U5"/>
  <c r="V5"/>
  <c r="U6"/>
  <c r="V6"/>
  <c r="U7"/>
  <c r="V7"/>
  <c r="U8"/>
  <c r="V8"/>
  <c r="U9"/>
  <c r="V9"/>
  <c r="U10"/>
  <c r="V10"/>
  <c r="U11"/>
  <c r="V11"/>
  <c r="U12"/>
  <c r="V12"/>
  <c r="U13"/>
  <c r="V13"/>
  <c r="U14"/>
  <c r="V14"/>
  <c r="U15"/>
  <c r="V15"/>
  <c r="U16"/>
  <c r="V16"/>
  <c r="U17"/>
  <c r="V17"/>
  <c r="U18"/>
  <c r="V18"/>
  <c r="U19"/>
  <c r="V19"/>
  <c r="U20"/>
  <c r="V20"/>
  <c r="U21"/>
  <c r="V21"/>
  <c r="U22"/>
  <c r="V22"/>
  <c r="U23"/>
  <c r="V23"/>
  <c r="U24"/>
  <c r="V24"/>
  <c r="U25"/>
  <c r="V25"/>
  <c r="U26"/>
  <c r="V26"/>
  <c r="U27"/>
  <c r="V27"/>
  <c r="U28"/>
  <c r="V28"/>
  <c r="U29"/>
  <c r="V29"/>
  <c r="U30"/>
  <c r="V30"/>
  <c r="U31"/>
  <c r="V31"/>
  <c r="U32"/>
  <c r="V32"/>
  <c r="U33"/>
  <c r="V33"/>
  <c r="U34"/>
  <c r="V34"/>
  <c r="U35"/>
  <c r="V35"/>
  <c r="U36"/>
  <c r="V36"/>
  <c r="V37"/>
  <c r="Z4"/>
  <c r="AA4"/>
  <c r="Z5"/>
  <c r="AA5"/>
  <c r="Z6"/>
  <c r="AA6"/>
  <c r="Z7"/>
  <c r="AA7"/>
  <c r="Z8"/>
  <c r="AA8"/>
  <c r="Z9"/>
  <c r="AA9"/>
  <c r="Z10"/>
  <c r="AA10"/>
  <c r="Z11"/>
  <c r="AA11"/>
  <c r="Z12"/>
  <c r="AA12"/>
  <c r="Z13"/>
  <c r="AA13"/>
  <c r="Z14"/>
  <c r="AA14"/>
  <c r="Z15"/>
  <c r="AA15"/>
  <c r="Z16"/>
  <c r="AA16"/>
  <c r="Z17"/>
  <c r="AA17"/>
  <c r="Z18"/>
  <c r="AA18"/>
  <c r="Z19"/>
  <c r="AA19"/>
  <c r="Z20"/>
  <c r="AA20"/>
  <c r="Z21"/>
  <c r="AA21"/>
  <c r="Z22"/>
  <c r="AA22"/>
  <c r="Z23"/>
  <c r="AA23"/>
  <c r="Z24"/>
  <c r="AA24"/>
  <c r="Z25"/>
  <c r="AA25"/>
  <c r="Z26"/>
  <c r="AA26"/>
  <c r="Z27"/>
  <c r="AA27"/>
  <c r="Z28"/>
  <c r="AA28"/>
  <c r="Z29"/>
  <c r="AA29"/>
  <c r="Z30"/>
  <c r="AA30"/>
  <c r="Z31"/>
  <c r="AA31"/>
  <c r="Z32"/>
  <c r="AA32"/>
  <c r="Z33"/>
  <c r="AA33"/>
  <c r="Z34"/>
  <c r="AA34"/>
  <c r="Z35"/>
  <c r="AA35"/>
  <c r="Z36"/>
  <c r="AA36"/>
  <c r="AA37"/>
  <c r="W40"/>
  <c r="Y36"/>
  <c r="T36"/>
  <c r="O36"/>
  <c r="J36"/>
  <c r="E36"/>
  <c r="Y35"/>
  <c r="T35"/>
  <c r="O35"/>
  <c r="J35"/>
  <c r="E35"/>
  <c r="Y34"/>
  <c r="T34"/>
  <c r="O34"/>
  <c r="J34"/>
  <c r="E34"/>
  <c r="Y33"/>
  <c r="T33"/>
  <c r="O33"/>
  <c r="J33"/>
  <c r="E33"/>
  <c r="Y32"/>
  <c r="T32"/>
  <c r="O32"/>
  <c r="J32"/>
  <c r="E32"/>
  <c r="Y31"/>
  <c r="T31"/>
  <c r="O31"/>
  <c r="J31"/>
  <c r="E31"/>
  <c r="Y30"/>
  <c r="T30"/>
  <c r="O30"/>
  <c r="J30"/>
  <c r="E30"/>
  <c r="Y29"/>
  <c r="T29"/>
  <c r="O29"/>
  <c r="J29"/>
  <c r="E29"/>
  <c r="Y28"/>
  <c r="T28"/>
  <c r="O28"/>
  <c r="J28"/>
  <c r="E28"/>
  <c r="Y27"/>
  <c r="T27"/>
  <c r="O27"/>
  <c r="J27"/>
  <c r="E27"/>
  <c r="Y26"/>
  <c r="T26"/>
  <c r="O26"/>
  <c r="J26"/>
  <c r="E26"/>
  <c r="Y25"/>
  <c r="T25"/>
  <c r="O25"/>
  <c r="J25"/>
  <c r="E25"/>
  <c r="Y24"/>
  <c r="T24"/>
  <c r="O24"/>
  <c r="J24"/>
  <c r="E24"/>
  <c r="Y23"/>
  <c r="T23"/>
  <c r="O23"/>
  <c r="J23"/>
  <c r="E23"/>
  <c r="Y22"/>
  <c r="T22"/>
  <c r="O22"/>
  <c r="J22"/>
  <c r="E22"/>
  <c r="Y21"/>
  <c r="T21"/>
  <c r="O21"/>
  <c r="J21"/>
  <c r="E21"/>
  <c r="Y20"/>
  <c r="T20"/>
  <c r="O20"/>
  <c r="J20"/>
  <c r="E20"/>
  <c r="Y19"/>
  <c r="T19"/>
  <c r="O19"/>
  <c r="J19"/>
  <c r="E19"/>
  <c r="Y18"/>
  <c r="T18"/>
  <c r="O18"/>
  <c r="J18"/>
  <c r="E18"/>
  <c r="Y17"/>
  <c r="T17"/>
  <c r="O17"/>
  <c r="J17"/>
  <c r="E17"/>
  <c r="Y16"/>
  <c r="T16"/>
  <c r="O16"/>
  <c r="J16"/>
  <c r="E16"/>
  <c r="Y15"/>
  <c r="T15"/>
  <c r="O15"/>
  <c r="J15"/>
  <c r="E15"/>
  <c r="Y14"/>
  <c r="T14"/>
  <c r="O14"/>
  <c r="J14"/>
  <c r="E14"/>
  <c r="Y13"/>
  <c r="T13"/>
  <c r="O13"/>
  <c r="J13"/>
  <c r="E13"/>
  <c r="Y12"/>
  <c r="T12"/>
  <c r="O12"/>
  <c r="J12"/>
  <c r="E12"/>
  <c r="Y11"/>
  <c r="T11"/>
  <c r="O11"/>
  <c r="J11"/>
  <c r="E11"/>
  <c r="Y10"/>
  <c r="T10"/>
  <c r="O10"/>
  <c r="J10"/>
  <c r="E10"/>
  <c r="Y9"/>
  <c r="T9"/>
  <c r="O9"/>
  <c r="J9"/>
  <c r="E9"/>
  <c r="Y8"/>
  <c r="T8"/>
  <c r="O8"/>
  <c r="J8"/>
  <c r="E8"/>
  <c r="Y7"/>
  <c r="T7"/>
  <c r="O7"/>
  <c r="J7"/>
  <c r="E7"/>
  <c r="Y6"/>
  <c r="T6"/>
  <c r="O6"/>
  <c r="J6"/>
  <c r="E6"/>
  <c r="Y5"/>
  <c r="T5"/>
  <c r="O5"/>
  <c r="J5"/>
  <c r="E5"/>
  <c r="Y4"/>
  <c r="Y37"/>
  <c r="T4"/>
  <c r="T37"/>
  <c r="O4"/>
  <c r="O37"/>
  <c r="J4"/>
  <c r="J37"/>
  <c r="E4"/>
  <c r="E37"/>
  <c r="W39"/>
  <c r="Q4" i="1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O39"/>
</calcChain>
</file>

<file path=xl/sharedStrings.xml><?xml version="1.0" encoding="utf-8"?>
<sst xmlns="http://schemas.openxmlformats.org/spreadsheetml/2006/main" count="185" uniqueCount="33">
  <si>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</si>
  <si>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</si>
  <si>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</si>
  <si>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</si>
  <si>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</si>
  <si>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</si>
  <si>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</si>
  <si>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</si>
  <si>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</si>
  <si>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</si>
  <si>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</si>
  <si>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Type</t>
  </si>
  <si>
    <t>Offence</t>
  </si>
  <si>
    <t>100 PPE</t>
  </si>
  <si>
    <t>Reduction</t>
  </si>
  <si>
    <t>Plea</t>
  </si>
  <si>
    <t>Cracked</t>
  </si>
  <si>
    <t>Trial</t>
  </si>
  <si>
    <t>300 PPE</t>
  </si>
  <si>
    <t>400 PPE</t>
  </si>
  <si>
    <t>Trials are at 3 days</t>
  </si>
  <si>
    <t>200 PPE</t>
  </si>
  <si>
    <t xml:space="preserve">Average reduction </t>
  </si>
  <si>
    <t>Average reduction overall</t>
  </si>
  <si>
    <t>Comparison with  rates before the March 2014 cuts</t>
  </si>
  <si>
    <t>2016 fee</t>
  </si>
  <si>
    <t>2016 Fee</t>
  </si>
  <si>
    <t>"</t>
  </si>
  <si>
    <t>Interim fee</t>
  </si>
  <si>
    <t>500 PPE</t>
  </si>
  <si>
    <t>Interim reduction</t>
  </si>
  <si>
    <t xml:space="preserve">2016 fee </t>
  </si>
  <si>
    <t>Avergae interim reduction overall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</si>
</sst>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Verdana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2" fontId="0" fillId="0" borderId="0" xfId="0" applyNumberFormat="1"/>
    <xf numFmtId="2" fontId="3" fillId="0" borderId="0" xfId="0" applyNumberFormat="1" applyFont="1"/>
    <xf numFmtId="2" fontId="0" fillId="0" borderId="0" xfId="0" applyNumberFormat="1" applyFont="1"/>
    <xf numFmtId="2" fontId="1" fillId="0" borderId="0" xfId="0" applyNumberFormat="1" applyFont="1"/>
    <xf numFmtId="2" fontId="0" fillId="0" borderId="1" xfId="0" applyNumberFormat="1" applyBorder="1"/>
    <xf numFmtId="2" fontId="3" fillId="0" borderId="1" xfId="0" applyNumberFormat="1" applyFont="1" applyBorder="1"/>
    <xf numFmtId="2" fontId="1" fillId="0" borderId="4" xfId="0" applyNumberFormat="1" applyFont="1" applyBorder="1"/>
    <xf numFmtId="2" fontId="0" fillId="0" borderId="5" xfId="0" applyNumberFormat="1" applyFont="1" applyBorder="1"/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2" fontId="0" fillId="0" borderId="9" xfId="0" applyNumberFormat="1" applyFont="1" applyBorder="1"/>
    <xf numFmtId="2" fontId="0" fillId="0" borderId="3" xfId="0" applyNumberFormat="1" applyFont="1" applyBorder="1"/>
    <xf numFmtId="2" fontId="1" fillId="0" borderId="10" xfId="0" applyNumberFormat="1" applyFont="1" applyBorder="1"/>
    <xf numFmtId="2" fontId="0" fillId="0" borderId="11" xfId="0" applyNumberFormat="1" applyFont="1" applyBorder="1"/>
    <xf numFmtId="2" fontId="0" fillId="0" borderId="12" xfId="0" applyNumberFormat="1" applyFont="1" applyBorder="1"/>
    <xf numFmtId="2" fontId="0" fillId="0" borderId="13" xfId="0" applyNumberFormat="1" applyFont="1" applyBorder="1"/>
    <xf numFmtId="2" fontId="1" fillId="0" borderId="8" xfId="0" applyNumberFormat="1" applyFont="1" applyBorder="1"/>
    <xf numFmtId="2" fontId="1" fillId="0" borderId="9" xfId="0" applyNumberFormat="1" applyFont="1" applyBorder="1"/>
    <xf numFmtId="2" fontId="1" fillId="0" borderId="3" xfId="0" applyNumberFormat="1" applyFont="1" applyBorder="1"/>
    <xf numFmtId="2" fontId="0" fillId="3" borderId="11" xfId="0" applyNumberFormat="1" applyFont="1" applyFill="1" applyBorder="1"/>
    <xf numFmtId="2" fontId="0" fillId="3" borderId="8" xfId="0" applyNumberFormat="1" applyFont="1" applyFill="1" applyBorder="1"/>
    <xf numFmtId="2" fontId="1" fillId="3" borderId="11" xfId="0" applyNumberFormat="1" applyFont="1" applyFill="1" applyBorder="1"/>
    <xf numFmtId="2" fontId="0" fillId="3" borderId="12" xfId="0" applyNumberFormat="1" applyFont="1" applyFill="1" applyBorder="1"/>
    <xf numFmtId="2" fontId="0" fillId="3" borderId="9" xfId="0" applyNumberFormat="1" applyFont="1" applyFill="1" applyBorder="1"/>
    <xf numFmtId="2" fontId="1" fillId="3" borderId="12" xfId="0" applyNumberFormat="1" applyFont="1" applyFill="1" applyBorder="1"/>
    <xf numFmtId="2" fontId="0" fillId="3" borderId="13" xfId="0" applyNumberFormat="1" applyFont="1" applyFill="1" applyBorder="1"/>
    <xf numFmtId="2" fontId="0" fillId="3" borderId="3" xfId="0" applyNumberFormat="1" applyFont="1" applyFill="1" applyBorder="1"/>
    <xf numFmtId="2" fontId="1" fillId="3" borderId="13" xfId="0" applyNumberFormat="1" applyFont="1" applyFill="1" applyBorder="1"/>
    <xf numFmtId="2" fontId="1" fillId="3" borderId="15" xfId="0" applyNumberFormat="1" applyFont="1" applyFill="1" applyBorder="1"/>
    <xf numFmtId="2" fontId="1" fillId="3" borderId="16" xfId="0" applyNumberFormat="1" applyFont="1" applyFill="1" applyBorder="1"/>
    <xf numFmtId="2" fontId="1" fillId="3" borderId="17" xfId="0" applyNumberFormat="1" applyFont="1" applyFill="1" applyBorder="1"/>
    <xf numFmtId="2" fontId="2" fillId="0" borderId="10" xfId="0" applyNumberFormat="1" applyFont="1" applyBorder="1"/>
    <xf numFmtId="2" fontId="2" fillId="0" borderId="14" xfId="0" applyNumberFormat="1" applyFont="1" applyBorder="1"/>
    <xf numFmtId="2" fontId="1" fillId="0" borderId="0" xfId="0" applyNumberFormat="1" applyFont="1" applyBorder="1"/>
    <xf numFmtId="2" fontId="2" fillId="0" borderId="0" xfId="0" applyNumberFormat="1" applyFont="1" applyBorder="1"/>
    <xf numFmtId="2" fontId="1" fillId="2" borderId="4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2" fontId="0" fillId="0" borderId="9" xfId="0" applyNumberFormat="1" applyFont="1" applyBorder="1" applyAlignment="1">
      <alignment horizontal="center"/>
    </xf>
    <xf numFmtId="2" fontId="0" fillId="0" borderId="3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/>
    <xf numFmtId="2" fontId="0" fillId="0" borderId="0" xfId="0" applyNumberFormat="1"/>
    <xf numFmtId="2" fontId="3" fillId="0" borderId="0" xfId="0" applyNumberFormat="1" applyFont="1"/>
    <xf numFmtId="2" fontId="1" fillId="0" borderId="0" xfId="0" applyNumberFormat="1" applyFont="1"/>
    <xf numFmtId="2" fontId="0" fillId="0" borderId="1" xfId="0" applyNumberFormat="1" applyBorder="1"/>
    <xf numFmtId="2" fontId="3" fillId="0" borderId="1" xfId="0" applyNumberFormat="1" applyFont="1" applyBorder="1"/>
    <xf numFmtId="2" fontId="1" fillId="0" borderId="4" xfId="0" applyNumberFormat="1" applyFont="1" applyBorder="1"/>
    <xf numFmtId="2" fontId="0" fillId="0" borderId="5" xfId="0" applyNumberFormat="1" applyFont="1" applyBorder="1"/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2" fontId="0" fillId="0" borderId="9" xfId="0" applyNumberFormat="1" applyFont="1" applyBorder="1"/>
    <xf numFmtId="2" fontId="0" fillId="0" borderId="3" xfId="0" applyNumberFormat="1" applyFont="1" applyBorder="1"/>
    <xf numFmtId="2" fontId="1" fillId="0" borderId="10" xfId="0" applyNumberFormat="1" applyFont="1" applyBorder="1"/>
    <xf numFmtId="2" fontId="0" fillId="0" borderId="11" xfId="0" applyNumberFormat="1" applyFont="1" applyBorder="1"/>
    <xf numFmtId="2" fontId="0" fillId="0" borderId="12" xfId="0" applyNumberFormat="1" applyFont="1" applyBorder="1"/>
    <xf numFmtId="2" fontId="0" fillId="0" borderId="13" xfId="0" applyNumberFormat="1" applyFont="1" applyBorder="1"/>
    <xf numFmtId="2" fontId="1" fillId="0" borderId="8" xfId="0" applyNumberFormat="1" applyFont="1" applyBorder="1"/>
    <xf numFmtId="2" fontId="1" fillId="0" borderId="9" xfId="0" applyNumberFormat="1" applyFont="1" applyBorder="1"/>
    <xf numFmtId="2" fontId="1" fillId="0" borderId="3" xfId="0" applyNumberFormat="1" applyFont="1" applyBorder="1"/>
    <xf numFmtId="2" fontId="0" fillId="3" borderId="11" xfId="0" applyNumberFormat="1" applyFont="1" applyFill="1" applyBorder="1"/>
    <xf numFmtId="2" fontId="0" fillId="3" borderId="8" xfId="0" applyNumberFormat="1" applyFont="1" applyFill="1" applyBorder="1"/>
    <xf numFmtId="2" fontId="1" fillId="3" borderId="11" xfId="0" applyNumberFormat="1" applyFont="1" applyFill="1" applyBorder="1"/>
    <xf numFmtId="2" fontId="0" fillId="3" borderId="12" xfId="0" applyNumberFormat="1" applyFont="1" applyFill="1" applyBorder="1"/>
    <xf numFmtId="2" fontId="0" fillId="3" borderId="9" xfId="0" applyNumberFormat="1" applyFont="1" applyFill="1" applyBorder="1"/>
    <xf numFmtId="2" fontId="1" fillId="3" borderId="12" xfId="0" applyNumberFormat="1" applyFont="1" applyFill="1" applyBorder="1"/>
    <xf numFmtId="2" fontId="0" fillId="3" borderId="13" xfId="0" applyNumberFormat="1" applyFont="1" applyFill="1" applyBorder="1"/>
    <xf numFmtId="2" fontId="0" fillId="3" borderId="3" xfId="0" applyNumberFormat="1" applyFont="1" applyFill="1" applyBorder="1"/>
    <xf numFmtId="2" fontId="1" fillId="3" borderId="13" xfId="0" applyNumberFormat="1" applyFont="1" applyFill="1" applyBorder="1"/>
    <xf numFmtId="2" fontId="2" fillId="0" borderId="10" xfId="0" applyNumberFormat="1" applyFont="1" applyBorder="1"/>
    <xf numFmtId="2" fontId="1" fillId="0" borderId="0" xfId="0" applyNumberFormat="1" applyFont="1" applyBorder="1"/>
    <xf numFmtId="2" fontId="2" fillId="0" borderId="0" xfId="0" applyNumberFormat="1" applyFont="1" applyBorder="1"/>
    <xf numFmtId="2" fontId="1" fillId="0" borderId="0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2" fontId="0" fillId="0" borderId="9" xfId="0" applyNumberFormat="1" applyFont="1" applyBorder="1" applyAlignment="1">
      <alignment horizontal="center"/>
    </xf>
    <xf numFmtId="2" fontId="0" fillId="0" borderId="3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1" fillId="2" borderId="4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1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" fontId="1" fillId="3" borderId="9" xfId="0" applyNumberFormat="1" applyFont="1" applyFill="1" applyBorder="1"/>
    <xf numFmtId="2" fontId="1" fillId="0" borderId="18" xfId="0" applyNumberFormat="1" applyFont="1" applyBorder="1"/>
    <xf numFmtId="2" fontId="0" fillId="3" borderId="9" xfId="0" applyNumberFormat="1" applyFill="1" applyBorder="1"/>
    <xf numFmtId="2" fontId="0" fillId="3" borderId="19" xfId="0" applyNumberFormat="1" applyFill="1" applyBorder="1"/>
    <xf numFmtId="2" fontId="0" fillId="3" borderId="3" xfId="0" applyNumberFormat="1" applyFill="1" applyBorder="1"/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Q39"/>
  <sheetViews>
    <sheetView tabSelected="1" view="pageLayout" workbookViewId="0">
      <selection activeCell="J1" sqref="J1"/>
    </sheetView>
  </sheetViews>
  <sheetFormatPr baseColWidth="10" defaultColWidth="8.83203125" defaultRowHeight="14"/>
  <cols>
    <col min="1" max="1" width="8.83203125" style="1"/>
    <col min="2" max="2" width="8.5" style="48" customWidth="1"/>
    <col min="3" max="3" width="8.83203125" style="2"/>
    <col min="4" max="4" width="8.83203125" style="1"/>
    <col min="5" max="5" width="10" style="2" bestFit="1" customWidth="1"/>
    <col min="6" max="6" width="8.83203125" style="1"/>
    <col min="7" max="7" width="8.83203125" style="2"/>
    <col min="8" max="8" width="10" style="1" bestFit="1" customWidth="1"/>
    <col min="9" max="9" width="8.83203125" style="2"/>
    <col min="10" max="10" width="8.83203125" style="1"/>
    <col min="11" max="11" width="10" style="2" bestFit="1" customWidth="1"/>
    <col min="12" max="13" width="8.83203125" style="1"/>
    <col min="14" max="14" width="10" style="1" bestFit="1" customWidth="1"/>
    <col min="15" max="16" width="8.83203125" style="1"/>
    <col min="17" max="17" width="10" style="1" bestFit="1" customWidth="1"/>
    <col min="18" max="16384" width="8.83203125" style="1"/>
  </cols>
  <sheetData>
    <row r="1" spans="1:17" s="4" customFormat="1">
      <c r="A1" s="4" t="s">
        <v>24</v>
      </c>
      <c r="B1" s="42"/>
      <c r="C1" s="36"/>
      <c r="D1" s="35"/>
      <c r="E1" s="36"/>
      <c r="F1" s="35"/>
      <c r="G1" s="36"/>
      <c r="H1" s="35"/>
      <c r="I1" s="36"/>
      <c r="J1" s="35"/>
      <c r="K1" s="36"/>
      <c r="L1" s="35"/>
    </row>
    <row r="2" spans="1:17" ht="15" thickBot="1">
      <c r="A2" s="5"/>
      <c r="B2" s="43"/>
      <c r="C2" s="6"/>
      <c r="D2" s="5"/>
      <c r="E2" s="6"/>
      <c r="F2" s="5"/>
      <c r="G2" s="6"/>
      <c r="H2" s="5"/>
      <c r="I2" s="6"/>
      <c r="J2" s="5"/>
      <c r="K2" s="6"/>
      <c r="L2" s="5"/>
      <c r="M2" s="5"/>
      <c r="N2" s="5"/>
      <c r="O2" s="5"/>
      <c r="P2" s="5"/>
      <c r="Q2" s="5"/>
    </row>
    <row r="3" spans="1:17" s="41" customFormat="1" ht="15" thickBot="1">
      <c r="A3" s="37" t="s">
        <v>11</v>
      </c>
      <c r="B3" s="38" t="s">
        <v>12</v>
      </c>
      <c r="C3" s="39" t="s">
        <v>13</v>
      </c>
      <c r="D3" s="38" t="s">
        <v>25</v>
      </c>
      <c r="E3" s="39" t="s">
        <v>14</v>
      </c>
      <c r="F3" s="38" t="s">
        <v>21</v>
      </c>
      <c r="G3" s="39" t="s">
        <v>26</v>
      </c>
      <c r="H3" s="38" t="s">
        <v>14</v>
      </c>
      <c r="I3" s="39" t="s">
        <v>18</v>
      </c>
      <c r="J3" s="38" t="s">
        <v>25</v>
      </c>
      <c r="K3" s="39" t="s">
        <v>14</v>
      </c>
      <c r="L3" s="38" t="s">
        <v>19</v>
      </c>
      <c r="M3" s="39" t="s">
        <v>25</v>
      </c>
      <c r="N3" s="38" t="s">
        <v>14</v>
      </c>
      <c r="O3" s="39" t="s">
        <v>29</v>
      </c>
      <c r="P3" s="38" t="s">
        <v>25</v>
      </c>
      <c r="Q3" s="40" t="s">
        <v>14</v>
      </c>
    </row>
    <row r="4" spans="1:17" s="3" customFormat="1">
      <c r="A4" s="8" t="s">
        <v>15</v>
      </c>
      <c r="B4" s="44" t="s">
        <v>0</v>
      </c>
      <c r="C4" s="21">
        <v>868.77</v>
      </c>
      <c r="D4" s="22">
        <v>623.91</v>
      </c>
      <c r="E4" s="23">
        <f>((C4-D4)/C4)*100</f>
        <v>28.184674885182503</v>
      </c>
      <c r="F4" s="11">
        <v>1484.49</v>
      </c>
      <c r="G4" s="15">
        <v>925.2</v>
      </c>
      <c r="H4" s="18">
        <f>((F4-G4)/F4)*100</f>
        <v>37.675565345674265</v>
      </c>
      <c r="I4" s="21">
        <v>2100.21</v>
      </c>
      <c r="J4" s="22">
        <v>1575.67</v>
      </c>
      <c r="K4" s="23">
        <f>((I4-J4)/I4)*100</f>
        <v>24.975597678327404</v>
      </c>
      <c r="L4" s="11">
        <v>2715.93</v>
      </c>
      <c r="M4" s="15">
        <v>2023.92</v>
      </c>
      <c r="N4" s="18">
        <f>((L4-M4)/L4)*100</f>
        <v>25.479669947310857</v>
      </c>
      <c r="O4" s="21">
        <v>3040.64</v>
      </c>
      <c r="P4" s="22">
        <v>2427.4899999999998</v>
      </c>
      <c r="Q4" s="30">
        <f>((O4-P4)/O4)*100</f>
        <v>20.16516259734793</v>
      </c>
    </row>
    <row r="5" spans="1:17" s="3" customFormat="1">
      <c r="A5" s="9" t="s">
        <v>16</v>
      </c>
      <c r="B5" s="45" t="s">
        <v>0</v>
      </c>
      <c r="C5" s="24">
        <v>1225.75</v>
      </c>
      <c r="D5" s="25">
        <v>884.72</v>
      </c>
      <c r="E5" s="26">
        <f t="shared" ref="E5:E36" si="0">((C5-D5)/C5)*100</f>
        <v>27.822149704262696</v>
      </c>
      <c r="F5" s="12">
        <v>2397.91</v>
      </c>
      <c r="G5" s="16">
        <v>1589.64</v>
      </c>
      <c r="H5" s="19">
        <f t="shared" ref="H5:H36" si="1">((F5-G5)/F5)*100</f>
        <v>33.707270081028888</v>
      </c>
      <c r="I5" s="24">
        <v>3351.84</v>
      </c>
      <c r="J5" s="25">
        <v>2557.4699999999998</v>
      </c>
      <c r="K5" s="26">
        <f t="shared" ref="K5:K36" si="2">((I5-J5)/I5)*100</f>
        <v>23.699520263497075</v>
      </c>
      <c r="L5" s="12">
        <v>4087.55</v>
      </c>
      <c r="M5" s="16">
        <v>3244.09</v>
      </c>
      <c r="N5" s="19">
        <f t="shared" ref="N5:N36" si="3">((L5-M5)/L5)*100</f>
        <v>20.634854619515359</v>
      </c>
      <c r="O5" s="24">
        <v>4823.26</v>
      </c>
      <c r="P5" s="25">
        <v>3780.71</v>
      </c>
      <c r="Q5" s="31">
        <f t="shared" ref="Q5:Q36" si="4">((O5-P5)/O5)*100</f>
        <v>21.615048742966376</v>
      </c>
    </row>
    <row r="6" spans="1:17" s="3" customFormat="1" ht="15" thickBot="1">
      <c r="A6" s="10" t="s">
        <v>17</v>
      </c>
      <c r="B6" s="46" t="s">
        <v>0</v>
      </c>
      <c r="C6" s="27">
        <v>1971.63</v>
      </c>
      <c r="D6" s="28">
        <v>1697.67</v>
      </c>
      <c r="E6" s="29">
        <f t="shared" si="0"/>
        <v>13.895102022184691</v>
      </c>
      <c r="F6" s="13">
        <v>3788.25</v>
      </c>
      <c r="G6" s="17">
        <v>2741.76</v>
      </c>
      <c r="H6" s="20">
        <f t="shared" si="1"/>
        <v>27.624628786378931</v>
      </c>
      <c r="I6" s="27">
        <v>5218.37</v>
      </c>
      <c r="J6" s="28">
        <v>3881.81</v>
      </c>
      <c r="K6" s="29">
        <f t="shared" si="2"/>
        <v>25.612595503960051</v>
      </c>
      <c r="L6" s="13">
        <v>6605.53</v>
      </c>
      <c r="M6" s="17">
        <v>4914.8100000000004</v>
      </c>
      <c r="N6" s="20">
        <f t="shared" si="3"/>
        <v>25.595523750554449</v>
      </c>
      <c r="O6" s="27">
        <v>7992.7</v>
      </c>
      <c r="P6" s="28">
        <v>5888.45</v>
      </c>
      <c r="Q6" s="32">
        <f t="shared" si="4"/>
        <v>26.327148523027262</v>
      </c>
    </row>
    <row r="7" spans="1:17" s="3" customFormat="1">
      <c r="A7" s="8" t="s">
        <v>15</v>
      </c>
      <c r="B7" s="44" t="s">
        <v>1</v>
      </c>
      <c r="C7" s="21">
        <v>757.93</v>
      </c>
      <c r="D7" s="22">
        <v>516.13</v>
      </c>
      <c r="E7" s="23">
        <f t="shared" si="0"/>
        <v>31.902682305753828</v>
      </c>
      <c r="F7" s="11">
        <v>1252.9000000000001</v>
      </c>
      <c r="G7" s="15">
        <v>801</v>
      </c>
      <c r="H7" s="18">
        <f t="shared" si="1"/>
        <v>36.068321494133613</v>
      </c>
      <c r="I7" s="21">
        <v>1747.87</v>
      </c>
      <c r="J7" s="22">
        <v>1240.29</v>
      </c>
      <c r="K7" s="23">
        <f t="shared" si="2"/>
        <v>29.039917156310253</v>
      </c>
      <c r="L7" s="11">
        <v>2242.84</v>
      </c>
      <c r="M7" s="15">
        <v>1665.08</v>
      </c>
      <c r="N7" s="18">
        <f t="shared" si="3"/>
        <v>25.76019689322467</v>
      </c>
      <c r="O7" s="21">
        <v>2492.1799999999998</v>
      </c>
      <c r="P7" s="22">
        <v>1999.57</v>
      </c>
      <c r="Q7" s="30">
        <f t="shared" si="4"/>
        <v>19.766228763572453</v>
      </c>
    </row>
    <row r="8" spans="1:17" s="3" customFormat="1">
      <c r="A8" s="9" t="s">
        <v>16</v>
      </c>
      <c r="B8" s="45" t="s">
        <v>1</v>
      </c>
      <c r="C8" s="24">
        <v>1034.42</v>
      </c>
      <c r="D8" s="25">
        <v>680.29</v>
      </c>
      <c r="E8" s="26">
        <f t="shared" si="0"/>
        <v>34.234643568376491</v>
      </c>
      <c r="F8" s="12">
        <v>1891.96</v>
      </c>
      <c r="G8" s="16">
        <v>1192.92</v>
      </c>
      <c r="H8" s="19">
        <f t="shared" si="1"/>
        <v>36.94792701748451</v>
      </c>
      <c r="I8" s="24">
        <v>2521.44</v>
      </c>
      <c r="J8" s="25">
        <v>1942.55</v>
      </c>
      <c r="K8" s="26">
        <f t="shared" si="2"/>
        <v>22.958706136176158</v>
      </c>
      <c r="L8" s="12">
        <v>2922.81</v>
      </c>
      <c r="M8" s="16">
        <v>2384.9</v>
      </c>
      <c r="N8" s="19">
        <f t="shared" si="3"/>
        <v>18.403864773967513</v>
      </c>
      <c r="O8" s="24">
        <v>3324.18</v>
      </c>
      <c r="P8" s="25">
        <v>2730.63</v>
      </c>
      <c r="Q8" s="31">
        <f t="shared" si="4"/>
        <v>17.855531288919366</v>
      </c>
    </row>
    <row r="9" spans="1:17" s="3" customFormat="1" ht="15" thickBot="1">
      <c r="A9" s="10" t="s">
        <v>17</v>
      </c>
      <c r="B9" s="46" t="s">
        <v>1</v>
      </c>
      <c r="C9" s="27">
        <v>1699.23</v>
      </c>
      <c r="D9" s="28">
        <v>1405.67</v>
      </c>
      <c r="E9" s="29">
        <f t="shared" si="0"/>
        <v>17.276060333209745</v>
      </c>
      <c r="F9" s="13">
        <v>3027.51</v>
      </c>
      <c r="G9" s="17">
        <v>2181.36</v>
      </c>
      <c r="H9" s="20">
        <f t="shared" si="1"/>
        <v>27.948710326307758</v>
      </c>
      <c r="I9" s="27">
        <v>4281.5</v>
      </c>
      <c r="J9" s="28">
        <v>3234</v>
      </c>
      <c r="K9" s="29">
        <f t="shared" si="2"/>
        <v>24.465724629218734</v>
      </c>
      <c r="L9" s="13">
        <v>5535.48</v>
      </c>
      <c r="M9" s="17">
        <v>4253.51</v>
      </c>
      <c r="N9" s="20">
        <f t="shared" si="3"/>
        <v>23.159147896840011</v>
      </c>
      <c r="O9" s="27">
        <v>6789.46</v>
      </c>
      <c r="P9" s="28">
        <v>5351.27</v>
      </c>
      <c r="Q9" s="32">
        <f t="shared" si="4"/>
        <v>21.182686104638655</v>
      </c>
    </row>
    <row r="10" spans="1:17" s="3" customFormat="1">
      <c r="A10" s="8" t="s">
        <v>15</v>
      </c>
      <c r="B10" s="44" t="s">
        <v>2</v>
      </c>
      <c r="C10" s="21">
        <v>660.54</v>
      </c>
      <c r="D10" s="22">
        <v>425.29</v>
      </c>
      <c r="E10" s="23">
        <f t="shared" si="0"/>
        <v>35.614800012111296</v>
      </c>
      <c r="F10" s="11">
        <v>952.46</v>
      </c>
      <c r="G10" s="15">
        <v>644.20000000000005</v>
      </c>
      <c r="H10" s="18">
        <f t="shared" si="1"/>
        <v>32.36461373705982</v>
      </c>
      <c r="I10" s="21">
        <v>1244.3800000000001</v>
      </c>
      <c r="J10" s="22">
        <v>893.93</v>
      </c>
      <c r="K10" s="23">
        <f t="shared" si="2"/>
        <v>28.162619135633822</v>
      </c>
      <c r="L10" s="11">
        <v>1536.31</v>
      </c>
      <c r="M10" s="15">
        <v>1129.42</v>
      </c>
      <c r="N10" s="18">
        <f t="shared" si="3"/>
        <v>26.484889117430722</v>
      </c>
      <c r="O10" s="21">
        <v>1695.99</v>
      </c>
      <c r="P10" s="22">
        <v>1378.01</v>
      </c>
      <c r="Q10" s="30">
        <f t="shared" si="4"/>
        <v>18.748931302660985</v>
      </c>
    </row>
    <row r="11" spans="1:17" s="3" customFormat="1">
      <c r="A11" s="9" t="s">
        <v>16</v>
      </c>
      <c r="B11" s="45" t="s">
        <v>2</v>
      </c>
      <c r="C11" s="24">
        <v>833.14</v>
      </c>
      <c r="D11" s="25">
        <v>536.57000000000005</v>
      </c>
      <c r="E11" s="26">
        <f t="shared" si="0"/>
        <v>35.596658424754537</v>
      </c>
      <c r="F11" s="12">
        <v>1263.1099999999999</v>
      </c>
      <c r="G11" s="16">
        <v>858.74</v>
      </c>
      <c r="H11" s="19">
        <f t="shared" si="1"/>
        <v>32.013838858056701</v>
      </c>
      <c r="I11" s="24">
        <v>1601.13</v>
      </c>
      <c r="J11" s="25">
        <v>1249.8800000000001</v>
      </c>
      <c r="K11" s="26">
        <f t="shared" si="2"/>
        <v>21.937631547719423</v>
      </c>
      <c r="L11" s="12">
        <v>1847.24</v>
      </c>
      <c r="M11" s="16">
        <v>1498.44</v>
      </c>
      <c r="N11" s="19">
        <f t="shared" si="3"/>
        <v>18.882224291375238</v>
      </c>
      <c r="O11" s="24">
        <v>2093.35</v>
      </c>
      <c r="P11" s="25">
        <v>1732.05</v>
      </c>
      <c r="Q11" s="31">
        <f t="shared" si="4"/>
        <v>17.259416724389133</v>
      </c>
    </row>
    <row r="12" spans="1:17" s="3" customFormat="1" ht="15" thickBot="1">
      <c r="A12" s="10" t="s">
        <v>17</v>
      </c>
      <c r="B12" s="46" t="s">
        <v>2</v>
      </c>
      <c r="C12" s="27">
        <v>1505.21</v>
      </c>
      <c r="D12" s="28">
        <v>1068.79</v>
      </c>
      <c r="E12" s="29">
        <f t="shared" si="0"/>
        <v>28.993960975544947</v>
      </c>
      <c r="F12" s="13">
        <v>2663.04</v>
      </c>
      <c r="G12" s="17">
        <v>1824.09</v>
      </c>
      <c r="H12" s="20">
        <f t="shared" si="1"/>
        <v>31.503469718817595</v>
      </c>
      <c r="I12" s="27">
        <v>3820.87</v>
      </c>
      <c r="J12" s="28">
        <v>2702.69</v>
      </c>
      <c r="K12" s="29">
        <f t="shared" si="2"/>
        <v>29.26506266897329</v>
      </c>
      <c r="L12" s="13">
        <v>4832.43</v>
      </c>
      <c r="M12" s="17">
        <v>3615.76</v>
      </c>
      <c r="N12" s="20">
        <f t="shared" si="3"/>
        <v>25.177188288293884</v>
      </c>
      <c r="O12" s="27">
        <v>5843.97</v>
      </c>
      <c r="P12" s="28">
        <v>4718.6400000000003</v>
      </c>
      <c r="Q12" s="32">
        <f t="shared" si="4"/>
        <v>19.256259015703364</v>
      </c>
    </row>
    <row r="13" spans="1:17" s="3" customFormat="1">
      <c r="A13" s="8" t="s">
        <v>15</v>
      </c>
      <c r="B13" s="44" t="s">
        <v>3</v>
      </c>
      <c r="C13" s="21">
        <v>823.03</v>
      </c>
      <c r="D13" s="22">
        <v>590.12</v>
      </c>
      <c r="E13" s="23">
        <f t="shared" si="0"/>
        <v>28.299089948118532</v>
      </c>
      <c r="F13" s="11">
        <v>1396.42</v>
      </c>
      <c r="G13" s="15">
        <v>853.18</v>
      </c>
      <c r="H13" s="18">
        <f t="shared" si="1"/>
        <v>38.902335973417749</v>
      </c>
      <c r="I13" s="21">
        <v>1969.8</v>
      </c>
      <c r="J13" s="22">
        <v>1331.85</v>
      </c>
      <c r="K13" s="23">
        <f t="shared" si="2"/>
        <v>32.38653670423394</v>
      </c>
      <c r="L13" s="11">
        <v>2543.19</v>
      </c>
      <c r="M13" s="15">
        <v>1799.25</v>
      </c>
      <c r="N13" s="18">
        <f t="shared" si="3"/>
        <v>29.252238330600544</v>
      </c>
      <c r="O13" s="21">
        <v>2844.14</v>
      </c>
      <c r="P13" s="22">
        <v>2200.34</v>
      </c>
      <c r="Q13" s="30">
        <f t="shared" si="4"/>
        <v>22.636016511142198</v>
      </c>
    </row>
    <row r="14" spans="1:17" s="3" customFormat="1">
      <c r="A14" s="9" t="s">
        <v>16</v>
      </c>
      <c r="B14" s="45" t="s">
        <v>3</v>
      </c>
      <c r="C14" s="24">
        <v>1163.92</v>
      </c>
      <c r="D14" s="25">
        <v>801.88</v>
      </c>
      <c r="E14" s="26">
        <f t="shared" si="0"/>
        <v>31.105230600041246</v>
      </c>
      <c r="F14" s="12">
        <v>2274.73</v>
      </c>
      <c r="G14" s="16">
        <v>1375.58</v>
      </c>
      <c r="H14" s="19">
        <f t="shared" si="1"/>
        <v>39.52776813072321</v>
      </c>
      <c r="I14" s="24">
        <v>3164.84</v>
      </c>
      <c r="J14" s="25">
        <v>2295.35</v>
      </c>
      <c r="K14" s="26">
        <f t="shared" si="2"/>
        <v>27.473426776709097</v>
      </c>
      <c r="L14" s="12">
        <v>3834.25</v>
      </c>
      <c r="M14" s="16">
        <v>3078.19</v>
      </c>
      <c r="N14" s="19">
        <f t="shared" si="3"/>
        <v>19.718589033057309</v>
      </c>
      <c r="O14" s="24">
        <v>4503.66</v>
      </c>
      <c r="P14" s="25">
        <v>3446.49</v>
      </c>
      <c r="Q14" s="31">
        <f t="shared" si="4"/>
        <v>23.473574825808345</v>
      </c>
    </row>
    <row r="15" spans="1:17" s="3" customFormat="1" ht="15" thickBot="1">
      <c r="A15" s="10" t="s">
        <v>17</v>
      </c>
      <c r="B15" s="46" t="s">
        <v>3</v>
      </c>
      <c r="C15" s="27">
        <v>1873.05</v>
      </c>
      <c r="D15" s="28">
        <v>1645.35</v>
      </c>
      <c r="E15" s="29">
        <f t="shared" si="0"/>
        <v>12.156642908624974</v>
      </c>
      <c r="F15" s="13">
        <v>3598.83</v>
      </c>
      <c r="G15" s="17">
        <v>2398.9</v>
      </c>
      <c r="H15" s="20">
        <f t="shared" si="1"/>
        <v>33.342225112050301</v>
      </c>
      <c r="I15" s="27">
        <v>4957.43</v>
      </c>
      <c r="J15" s="28">
        <v>3626.39</v>
      </c>
      <c r="K15" s="29">
        <f t="shared" si="2"/>
        <v>26.849395755462009</v>
      </c>
      <c r="L15" s="13">
        <v>6275.24</v>
      </c>
      <c r="M15" s="17">
        <v>4734.08</v>
      </c>
      <c r="N15" s="20">
        <f t="shared" si="3"/>
        <v>24.559379402222064</v>
      </c>
      <c r="O15" s="27">
        <v>7593.06</v>
      </c>
      <c r="P15" s="28">
        <v>6066.88</v>
      </c>
      <c r="Q15" s="32">
        <f t="shared" si="4"/>
        <v>20.09966996178089</v>
      </c>
    </row>
    <row r="16" spans="1:17" s="3" customFormat="1">
      <c r="A16" s="8" t="s">
        <v>27</v>
      </c>
      <c r="B16" s="44" t="s">
        <v>4</v>
      </c>
      <c r="C16" s="21">
        <v>394.66</v>
      </c>
      <c r="D16" s="22">
        <v>189.13</v>
      </c>
      <c r="E16" s="23">
        <f t="shared" si="0"/>
        <v>52.077737799624998</v>
      </c>
      <c r="F16" s="11">
        <v>715.06</v>
      </c>
      <c r="G16" s="15">
        <v>421.99</v>
      </c>
      <c r="H16" s="18">
        <f t="shared" si="1"/>
        <v>40.985371856907108</v>
      </c>
      <c r="I16" s="21">
        <v>1035.47</v>
      </c>
      <c r="J16" s="22">
        <v>718.95</v>
      </c>
      <c r="K16" s="23">
        <f t="shared" si="2"/>
        <v>30.567761499608871</v>
      </c>
      <c r="L16" s="11">
        <v>1355.88</v>
      </c>
      <c r="M16" s="15">
        <v>1028.4000000000001</v>
      </c>
      <c r="N16" s="18">
        <f t="shared" si="3"/>
        <v>24.152579874325163</v>
      </c>
      <c r="O16" s="21">
        <v>1493.21</v>
      </c>
      <c r="P16" s="22">
        <v>1200.46</v>
      </c>
      <c r="Q16" s="30">
        <f t="shared" si="4"/>
        <v>19.605413839982319</v>
      </c>
    </row>
    <row r="17" spans="1:17" s="3" customFormat="1">
      <c r="A17" s="9" t="s">
        <v>16</v>
      </c>
      <c r="B17" s="45" t="s">
        <v>4</v>
      </c>
      <c r="C17" s="24">
        <v>557.96</v>
      </c>
      <c r="D17" s="25">
        <v>272.47000000000003</v>
      </c>
      <c r="E17" s="26">
        <f t="shared" si="0"/>
        <v>51.166750304681344</v>
      </c>
      <c r="F17" s="12">
        <v>1062.28</v>
      </c>
      <c r="G17" s="16">
        <v>626.97</v>
      </c>
      <c r="H17" s="19">
        <f t="shared" si="1"/>
        <v>40.978837971156381</v>
      </c>
      <c r="I17" s="24">
        <v>1394.21</v>
      </c>
      <c r="J17" s="25">
        <v>1054.9100000000001</v>
      </c>
      <c r="K17" s="26">
        <f t="shared" si="2"/>
        <v>24.336362527883171</v>
      </c>
      <c r="L17" s="12">
        <v>1553.79</v>
      </c>
      <c r="M17" s="16">
        <v>1274.47</v>
      </c>
      <c r="N17" s="19">
        <f t="shared" si="3"/>
        <v>17.976689256591943</v>
      </c>
      <c r="O17" s="24">
        <v>1713.37</v>
      </c>
      <c r="P17" s="25">
        <v>1515.07</v>
      </c>
      <c r="Q17" s="31">
        <f t="shared" si="4"/>
        <v>11.573682275282044</v>
      </c>
    </row>
    <row r="18" spans="1:17" s="3" customFormat="1" ht="15" thickBot="1">
      <c r="A18" s="10" t="s">
        <v>17</v>
      </c>
      <c r="B18" s="46" t="s">
        <v>4</v>
      </c>
      <c r="C18" s="27">
        <v>1171.8399999999999</v>
      </c>
      <c r="D18" s="28">
        <v>690.59</v>
      </c>
      <c r="E18" s="29">
        <f t="shared" si="0"/>
        <v>41.067893227744392</v>
      </c>
      <c r="F18" s="13">
        <v>1899.2</v>
      </c>
      <c r="G18" s="17">
        <v>1179.17</v>
      </c>
      <c r="H18" s="20">
        <f t="shared" si="1"/>
        <v>37.912278854254424</v>
      </c>
      <c r="I18" s="27">
        <v>2807.89</v>
      </c>
      <c r="J18" s="28">
        <v>2040.21</v>
      </c>
      <c r="K18" s="29">
        <f t="shared" si="2"/>
        <v>27.340102354436958</v>
      </c>
      <c r="L18" s="13">
        <v>3716.58</v>
      </c>
      <c r="M18" s="17">
        <v>2665.58</v>
      </c>
      <c r="N18" s="20">
        <f t="shared" si="3"/>
        <v>28.278686319142871</v>
      </c>
      <c r="O18" s="27">
        <v>4625.2700000000004</v>
      </c>
      <c r="P18" s="28">
        <v>3559.33</v>
      </c>
      <c r="Q18" s="32">
        <f t="shared" si="4"/>
        <v>23.046005962895148</v>
      </c>
    </row>
    <row r="19" spans="1:17" s="3" customFormat="1">
      <c r="A19" s="8" t="s">
        <v>15</v>
      </c>
      <c r="B19" s="44" t="s">
        <v>5</v>
      </c>
      <c r="C19" s="21">
        <v>369.88</v>
      </c>
      <c r="D19" s="22">
        <v>190.64</v>
      </c>
      <c r="E19" s="23">
        <f t="shared" si="0"/>
        <v>48.458959662593273</v>
      </c>
      <c r="F19" s="11">
        <v>680.46</v>
      </c>
      <c r="G19" s="15">
        <v>429.52</v>
      </c>
      <c r="H19" s="18">
        <f t="shared" si="1"/>
        <v>36.877994297974901</v>
      </c>
      <c r="I19" s="21">
        <v>991.04</v>
      </c>
      <c r="J19" s="22">
        <v>678.95</v>
      </c>
      <c r="K19" s="23">
        <f t="shared" si="2"/>
        <v>31.491160800774935</v>
      </c>
      <c r="L19" s="11">
        <v>1301.6199999999999</v>
      </c>
      <c r="M19" s="15">
        <v>952.71</v>
      </c>
      <c r="N19" s="18">
        <f t="shared" si="3"/>
        <v>26.805826585332117</v>
      </c>
      <c r="O19" s="21">
        <v>1410.01</v>
      </c>
      <c r="P19" s="22">
        <v>1138.2</v>
      </c>
      <c r="Q19" s="30">
        <f t="shared" si="4"/>
        <v>19.277168247033703</v>
      </c>
    </row>
    <row r="20" spans="1:17" s="3" customFormat="1">
      <c r="A20" s="9" t="s">
        <v>16</v>
      </c>
      <c r="B20" s="45" t="s">
        <v>5</v>
      </c>
      <c r="C20" s="24">
        <v>487.72</v>
      </c>
      <c r="D20" s="25">
        <v>248.74</v>
      </c>
      <c r="E20" s="26">
        <f t="shared" si="0"/>
        <v>48.999425900106615</v>
      </c>
      <c r="F20" s="12">
        <v>971.72</v>
      </c>
      <c r="G20" s="16">
        <v>613.58000000000004</v>
      </c>
      <c r="H20" s="19">
        <f t="shared" si="1"/>
        <v>36.856296052360761</v>
      </c>
      <c r="I20" s="24">
        <v>1311.82</v>
      </c>
      <c r="J20" s="25">
        <v>1034.8900000000001</v>
      </c>
      <c r="K20" s="26">
        <f t="shared" si="2"/>
        <v>21.110365751398806</v>
      </c>
      <c r="L20" s="12">
        <v>1508.04</v>
      </c>
      <c r="M20" s="16">
        <v>1257.5999999999999</v>
      </c>
      <c r="N20" s="19">
        <f t="shared" si="3"/>
        <v>16.606986552080851</v>
      </c>
      <c r="O20" s="24">
        <v>1704.26</v>
      </c>
      <c r="P20" s="25">
        <v>1408.53</v>
      </c>
      <c r="Q20" s="31">
        <f t="shared" si="4"/>
        <v>17.352399281799727</v>
      </c>
    </row>
    <row r="21" spans="1:17" s="3" customFormat="1" ht="15" thickBot="1">
      <c r="A21" s="10" t="s">
        <v>17</v>
      </c>
      <c r="B21" s="46" t="s">
        <v>5</v>
      </c>
      <c r="C21" s="27">
        <v>1098.67</v>
      </c>
      <c r="D21" s="28">
        <v>607.98</v>
      </c>
      <c r="E21" s="29">
        <f t="shared" si="0"/>
        <v>44.662182456970697</v>
      </c>
      <c r="F21" s="13">
        <v>1593.36</v>
      </c>
      <c r="G21" s="17">
        <v>1052.92</v>
      </c>
      <c r="H21" s="20">
        <f t="shared" si="1"/>
        <v>33.918260782246314</v>
      </c>
      <c r="I21" s="27">
        <v>2367.94</v>
      </c>
      <c r="J21" s="28">
        <v>1717.22</v>
      </c>
      <c r="K21" s="29">
        <f t="shared" si="2"/>
        <v>27.480426024308045</v>
      </c>
      <c r="L21" s="13">
        <v>3131.2</v>
      </c>
      <c r="M21" s="17">
        <v>2222.19</v>
      </c>
      <c r="N21" s="20">
        <f t="shared" si="3"/>
        <v>29.030723045477767</v>
      </c>
      <c r="O21" s="27">
        <v>3894.46</v>
      </c>
      <c r="P21" s="28">
        <v>2998.04</v>
      </c>
      <c r="Q21" s="32">
        <f t="shared" si="4"/>
        <v>23.017825321097149</v>
      </c>
    </row>
    <row r="22" spans="1:17" s="3" customFormat="1">
      <c r="A22" s="8" t="s">
        <v>15</v>
      </c>
      <c r="B22" s="44" t="s">
        <v>6</v>
      </c>
      <c r="C22" s="21">
        <v>369.88</v>
      </c>
      <c r="D22" s="22">
        <v>205.08</v>
      </c>
      <c r="E22" s="23">
        <f t="shared" si="0"/>
        <v>44.554990807829562</v>
      </c>
      <c r="F22" s="11">
        <v>680.46</v>
      </c>
      <c r="G22" s="15">
        <v>446.81</v>
      </c>
      <c r="H22" s="18">
        <f t="shared" si="1"/>
        <v>34.337066102342533</v>
      </c>
      <c r="I22" s="21">
        <v>991.04</v>
      </c>
      <c r="J22" s="22">
        <v>709.66</v>
      </c>
      <c r="K22" s="23">
        <f t="shared" si="2"/>
        <v>28.392395866968034</v>
      </c>
      <c r="L22" s="11">
        <v>1301.6199999999999</v>
      </c>
      <c r="M22" s="15">
        <v>960.68</v>
      </c>
      <c r="N22" s="18">
        <f t="shared" si="3"/>
        <v>26.193512699559008</v>
      </c>
      <c r="O22" s="21">
        <v>1410.01</v>
      </c>
      <c r="P22" s="22">
        <v>1155.19</v>
      </c>
      <c r="Q22" s="30">
        <f t="shared" si="4"/>
        <v>18.072212253813799</v>
      </c>
    </row>
    <row r="23" spans="1:17" s="3" customFormat="1">
      <c r="A23" s="9" t="s">
        <v>16</v>
      </c>
      <c r="B23" s="45" t="s">
        <v>6</v>
      </c>
      <c r="C23" s="24">
        <v>487.72</v>
      </c>
      <c r="D23" s="25">
        <v>263.02</v>
      </c>
      <c r="E23" s="26">
        <f t="shared" si="0"/>
        <v>46.071516443861235</v>
      </c>
      <c r="F23" s="12">
        <v>971.72</v>
      </c>
      <c r="G23" s="16">
        <v>726.87</v>
      </c>
      <c r="H23" s="19">
        <f t="shared" si="1"/>
        <v>25.197587782488785</v>
      </c>
      <c r="I23" s="24">
        <v>1311.82</v>
      </c>
      <c r="J23" s="25">
        <v>1110.93</v>
      </c>
      <c r="K23" s="26">
        <f t="shared" si="2"/>
        <v>15.31383878885822</v>
      </c>
      <c r="L23" s="12">
        <v>1508.04</v>
      </c>
      <c r="M23" s="16">
        <v>1407.21</v>
      </c>
      <c r="N23" s="19">
        <f t="shared" si="3"/>
        <v>6.6861621707646961</v>
      </c>
      <c r="O23" s="24">
        <v>1704.26</v>
      </c>
      <c r="P23" s="25">
        <v>1546.48</v>
      </c>
      <c r="Q23" s="31">
        <f t="shared" si="4"/>
        <v>9.2579770692265253</v>
      </c>
    </row>
    <row r="24" spans="1:17" s="3" customFormat="1" ht="15" thickBot="1">
      <c r="A24" s="10" t="s">
        <v>17</v>
      </c>
      <c r="B24" s="46" t="s">
        <v>6</v>
      </c>
      <c r="C24" s="27">
        <v>1098.67</v>
      </c>
      <c r="D24" s="28">
        <v>569.27</v>
      </c>
      <c r="E24" s="29">
        <f t="shared" si="0"/>
        <v>48.185533417677746</v>
      </c>
      <c r="F24" s="13">
        <v>1593.36</v>
      </c>
      <c r="G24" s="17">
        <v>1054.06</v>
      </c>
      <c r="H24" s="20">
        <f t="shared" si="1"/>
        <v>33.846713862529498</v>
      </c>
      <c r="I24" s="27">
        <v>2367.94</v>
      </c>
      <c r="J24" s="28">
        <v>1854.79</v>
      </c>
      <c r="K24" s="29">
        <f t="shared" si="2"/>
        <v>21.670734900377546</v>
      </c>
      <c r="L24" s="13">
        <v>3131.2</v>
      </c>
      <c r="M24" s="17">
        <v>2366.91</v>
      </c>
      <c r="N24" s="20">
        <f t="shared" si="3"/>
        <v>24.40885283597343</v>
      </c>
      <c r="O24" s="27">
        <v>3894.46</v>
      </c>
      <c r="P24" s="28">
        <v>2976.55</v>
      </c>
      <c r="Q24" s="32">
        <f t="shared" si="4"/>
        <v>23.569634814582763</v>
      </c>
    </row>
    <row r="25" spans="1:17" s="3" customFormat="1">
      <c r="A25" s="8" t="s">
        <v>15</v>
      </c>
      <c r="B25" s="44" t="s">
        <v>7</v>
      </c>
      <c r="C25" s="21">
        <v>392.94</v>
      </c>
      <c r="D25" s="22">
        <v>190.7</v>
      </c>
      <c r="E25" s="23">
        <f t="shared" si="0"/>
        <v>51.468417570112493</v>
      </c>
      <c r="F25" s="11">
        <v>699.07</v>
      </c>
      <c r="G25" s="15">
        <v>437.67</v>
      </c>
      <c r="H25" s="18">
        <f t="shared" si="1"/>
        <v>37.392535797559617</v>
      </c>
      <c r="I25" s="21">
        <v>1005.2</v>
      </c>
      <c r="J25" s="22">
        <v>691.12</v>
      </c>
      <c r="K25" s="23">
        <f t="shared" si="2"/>
        <v>31.245523278949467</v>
      </c>
      <c r="L25" s="11">
        <v>1311.33</v>
      </c>
      <c r="M25" s="15">
        <v>963.6</v>
      </c>
      <c r="N25" s="18">
        <f t="shared" si="3"/>
        <v>26.517352611470791</v>
      </c>
      <c r="O25" s="21">
        <v>1419.86</v>
      </c>
      <c r="P25" s="22">
        <v>1132.31</v>
      </c>
      <c r="Q25" s="30">
        <f t="shared" si="4"/>
        <v>20.251996675728591</v>
      </c>
    </row>
    <row r="26" spans="1:17" s="3" customFormat="1">
      <c r="A26" s="9" t="s">
        <v>16</v>
      </c>
      <c r="B26" s="45" t="s">
        <v>7</v>
      </c>
      <c r="C26" s="24">
        <v>539.84</v>
      </c>
      <c r="D26" s="25">
        <v>254.11</v>
      </c>
      <c r="E26" s="26">
        <f t="shared" si="0"/>
        <v>52.928645524599879</v>
      </c>
      <c r="F26" s="12">
        <v>1006.69</v>
      </c>
      <c r="G26" s="16">
        <v>631.57000000000005</v>
      </c>
      <c r="H26" s="19">
        <f t="shared" si="1"/>
        <v>37.262712453684848</v>
      </c>
      <c r="I26" s="24">
        <v>1325.33</v>
      </c>
      <c r="J26" s="25">
        <v>1055</v>
      </c>
      <c r="K26" s="26">
        <f t="shared" si="2"/>
        <v>20.397184097545512</v>
      </c>
      <c r="L26" s="12">
        <v>1495.79</v>
      </c>
      <c r="M26" s="16">
        <v>1230.5999999999999</v>
      </c>
      <c r="N26" s="19">
        <f t="shared" si="3"/>
        <v>17.729092987652013</v>
      </c>
      <c r="O26" s="24">
        <v>1666.26</v>
      </c>
      <c r="P26" s="25">
        <v>1396.22</v>
      </c>
      <c r="Q26" s="31">
        <f t="shared" si="4"/>
        <v>16.20635435046151</v>
      </c>
    </row>
    <row r="27" spans="1:17" s="3" customFormat="1" ht="15" thickBot="1">
      <c r="A27" s="10" t="s">
        <v>17</v>
      </c>
      <c r="B27" s="46" t="s">
        <v>7</v>
      </c>
      <c r="C27" s="27">
        <v>1163.23</v>
      </c>
      <c r="D27" s="28">
        <v>661.89</v>
      </c>
      <c r="E27" s="29">
        <f t="shared" si="0"/>
        <v>43.098957213964567</v>
      </c>
      <c r="F27" s="13">
        <v>1899.31</v>
      </c>
      <c r="G27" s="17">
        <v>1443.8</v>
      </c>
      <c r="H27" s="20">
        <f t="shared" si="1"/>
        <v>23.982920113093702</v>
      </c>
      <c r="I27" s="27">
        <v>2762.02</v>
      </c>
      <c r="J27" s="28">
        <v>2179.2800000000002</v>
      </c>
      <c r="K27" s="29">
        <f t="shared" si="2"/>
        <v>21.098326587063085</v>
      </c>
      <c r="L27" s="13">
        <v>3545.39</v>
      </c>
      <c r="M27" s="17">
        <v>2685.84</v>
      </c>
      <c r="N27" s="20">
        <f t="shared" si="3"/>
        <v>24.244159316746526</v>
      </c>
      <c r="O27" s="27">
        <v>4328.76</v>
      </c>
      <c r="P27" s="28">
        <v>3349.84</v>
      </c>
      <c r="Q27" s="32">
        <f t="shared" si="4"/>
        <v>22.614328352692226</v>
      </c>
    </row>
    <row r="28" spans="1:17" s="3" customFormat="1">
      <c r="A28" s="8" t="s">
        <v>15</v>
      </c>
      <c r="B28" s="44" t="s">
        <v>8</v>
      </c>
      <c r="C28" s="21">
        <v>396.63</v>
      </c>
      <c r="D28" s="22">
        <v>176.11</v>
      </c>
      <c r="E28" s="23">
        <f t="shared" si="0"/>
        <v>55.598416660363561</v>
      </c>
      <c r="F28" s="11">
        <v>738.77</v>
      </c>
      <c r="G28" s="15">
        <v>435.09</v>
      </c>
      <c r="H28" s="18">
        <f t="shared" si="1"/>
        <v>41.106162946519213</v>
      </c>
      <c r="I28" s="21">
        <v>1080.9000000000001</v>
      </c>
      <c r="J28" s="22">
        <v>759.08</v>
      </c>
      <c r="K28" s="23">
        <f t="shared" si="2"/>
        <v>29.77333703395319</v>
      </c>
      <c r="L28" s="11">
        <v>1423.04</v>
      </c>
      <c r="M28" s="15">
        <v>986.1</v>
      </c>
      <c r="N28" s="18">
        <f t="shared" si="3"/>
        <v>30.7046885540814</v>
      </c>
      <c r="O28" s="21">
        <v>1572.41</v>
      </c>
      <c r="P28" s="22">
        <v>1275.73</v>
      </c>
      <c r="Q28" s="30">
        <f t="shared" si="4"/>
        <v>18.867852532100411</v>
      </c>
    </row>
    <row r="29" spans="1:17" s="3" customFormat="1">
      <c r="A29" s="9" t="s">
        <v>16</v>
      </c>
      <c r="B29" s="45" t="s">
        <v>8</v>
      </c>
      <c r="C29" s="24">
        <v>667.23</v>
      </c>
      <c r="D29" s="25">
        <v>296.14999999999998</v>
      </c>
      <c r="E29" s="26">
        <f t="shared" si="0"/>
        <v>55.615005320504174</v>
      </c>
      <c r="F29" s="12">
        <v>1315.96</v>
      </c>
      <c r="G29" s="16">
        <v>780.97</v>
      </c>
      <c r="H29" s="19">
        <f t="shared" si="1"/>
        <v>40.653971245326602</v>
      </c>
      <c r="I29" s="24">
        <v>1767.1</v>
      </c>
      <c r="J29" s="25">
        <v>1296.0899999999999</v>
      </c>
      <c r="K29" s="26">
        <f t="shared" si="2"/>
        <v>26.654405523173562</v>
      </c>
      <c r="L29" s="12">
        <v>2020.63</v>
      </c>
      <c r="M29" s="16">
        <v>1776.55</v>
      </c>
      <c r="N29" s="19">
        <f t="shared" si="3"/>
        <v>12.079400978902626</v>
      </c>
      <c r="O29" s="24">
        <v>2274.16</v>
      </c>
      <c r="P29" s="25">
        <v>1836.8</v>
      </c>
      <c r="Q29" s="31">
        <f t="shared" si="4"/>
        <v>19.231716326028071</v>
      </c>
    </row>
    <row r="30" spans="1:17" s="3" customFormat="1" ht="15" thickBot="1">
      <c r="A30" s="10" t="s">
        <v>17</v>
      </c>
      <c r="B30" s="46" t="s">
        <v>8</v>
      </c>
      <c r="C30" s="27">
        <v>1336.8</v>
      </c>
      <c r="D30" s="28">
        <v>1006.88</v>
      </c>
      <c r="E30" s="29">
        <f t="shared" si="0"/>
        <v>24.679832435667262</v>
      </c>
      <c r="F30" s="13">
        <v>1994.35</v>
      </c>
      <c r="G30" s="17">
        <v>1779.7</v>
      </c>
      <c r="H30" s="20">
        <f t="shared" si="1"/>
        <v>10.762905207210363</v>
      </c>
      <c r="I30" s="27">
        <v>2996</v>
      </c>
      <c r="J30" s="28">
        <v>2490</v>
      </c>
      <c r="K30" s="29">
        <f t="shared" si="2"/>
        <v>16.889185580774367</v>
      </c>
      <c r="L30" s="13">
        <v>3996</v>
      </c>
      <c r="M30" s="17">
        <v>3171.49</v>
      </c>
      <c r="N30" s="20">
        <f t="shared" si="3"/>
        <v>20.633383383383389</v>
      </c>
      <c r="O30" s="27">
        <v>4992.1899999999996</v>
      </c>
      <c r="P30" s="28">
        <v>3988.44</v>
      </c>
      <c r="Q30" s="32">
        <f t="shared" si="4"/>
        <v>20.106406206494537</v>
      </c>
    </row>
    <row r="31" spans="1:17" s="3" customFormat="1">
      <c r="A31" s="8" t="s">
        <v>15</v>
      </c>
      <c r="B31" s="44" t="s">
        <v>9</v>
      </c>
      <c r="C31" s="21">
        <v>868.77</v>
      </c>
      <c r="D31" s="22">
        <v>624.97</v>
      </c>
      <c r="E31" s="23">
        <f t="shared" si="0"/>
        <v>28.06266330559296</v>
      </c>
      <c r="F31" s="11">
        <v>1484.49</v>
      </c>
      <c r="G31" s="15">
        <v>917.17</v>
      </c>
      <c r="H31" s="18">
        <f t="shared" si="1"/>
        <v>38.216491859157017</v>
      </c>
      <c r="I31" s="21">
        <v>2100.21</v>
      </c>
      <c r="J31" s="22">
        <v>1436.04</v>
      </c>
      <c r="K31" s="23">
        <f t="shared" si="2"/>
        <v>31.623980459096952</v>
      </c>
      <c r="L31" s="11">
        <v>2715.93</v>
      </c>
      <c r="M31" s="15">
        <v>1980.9</v>
      </c>
      <c r="N31" s="18">
        <f t="shared" si="3"/>
        <v>27.063657752593031</v>
      </c>
      <c r="O31" s="21">
        <v>3040.64</v>
      </c>
      <c r="P31" s="22">
        <v>2364.54</v>
      </c>
      <c r="Q31" s="30">
        <f t="shared" si="4"/>
        <v>22.235450431488104</v>
      </c>
    </row>
    <row r="32" spans="1:17" s="3" customFormat="1">
      <c r="A32" s="9" t="s">
        <v>16</v>
      </c>
      <c r="B32" s="45" t="s">
        <v>9</v>
      </c>
      <c r="C32" s="24">
        <v>1225.75</v>
      </c>
      <c r="D32" s="25">
        <v>854.51</v>
      </c>
      <c r="E32" s="26">
        <f t="shared" si="0"/>
        <v>30.286763206200284</v>
      </c>
      <c r="F32" s="12">
        <v>2397.91</v>
      </c>
      <c r="G32" s="16">
        <v>1481.89</v>
      </c>
      <c r="H32" s="19">
        <f t="shared" si="1"/>
        <v>38.200766500827797</v>
      </c>
      <c r="I32" s="24">
        <v>3351.84</v>
      </c>
      <c r="J32" s="25">
        <v>2452.13</v>
      </c>
      <c r="K32" s="26">
        <f t="shared" si="2"/>
        <v>26.842271707480069</v>
      </c>
      <c r="L32" s="12">
        <v>4087.55</v>
      </c>
      <c r="M32" s="16">
        <v>3221.82</v>
      </c>
      <c r="N32" s="19">
        <f t="shared" si="3"/>
        <v>21.179679759269</v>
      </c>
      <c r="O32" s="24">
        <v>4823.26</v>
      </c>
      <c r="P32" s="25">
        <v>3890.95</v>
      </c>
      <c r="Q32" s="31">
        <f t="shared" si="4"/>
        <v>19.329457669708876</v>
      </c>
    </row>
    <row r="33" spans="1:17" s="3" customFormat="1" ht="15" thickBot="1">
      <c r="A33" s="10" t="s">
        <v>17</v>
      </c>
      <c r="B33" s="46" t="s">
        <v>9</v>
      </c>
      <c r="C33" s="27">
        <v>1971.63</v>
      </c>
      <c r="D33" s="28">
        <v>2080.59</v>
      </c>
      <c r="E33" s="29">
        <f t="shared" si="0"/>
        <v>-5.5263918686568996</v>
      </c>
      <c r="F33" s="13">
        <v>3788.25</v>
      </c>
      <c r="G33" s="17">
        <v>2700.87</v>
      </c>
      <c r="H33" s="20">
        <f t="shared" si="1"/>
        <v>28.704019006137401</v>
      </c>
      <c r="I33" s="27">
        <v>5218.37</v>
      </c>
      <c r="J33" s="28">
        <v>3876.63</v>
      </c>
      <c r="K33" s="29">
        <f t="shared" si="2"/>
        <v>25.711860216887644</v>
      </c>
      <c r="L33" s="13">
        <v>6605.53</v>
      </c>
      <c r="M33" s="17">
        <v>4907.84</v>
      </c>
      <c r="N33" s="20">
        <f t="shared" si="3"/>
        <v>25.701041400160165</v>
      </c>
      <c r="O33" s="27">
        <v>7992.7</v>
      </c>
      <c r="P33" s="28">
        <v>6071.07</v>
      </c>
      <c r="Q33" s="32">
        <f t="shared" si="4"/>
        <v>24.042313611170194</v>
      </c>
    </row>
    <row r="34" spans="1:17" s="3" customFormat="1">
      <c r="A34" s="8" t="s">
        <v>15</v>
      </c>
      <c r="B34" s="44" t="s">
        <v>10</v>
      </c>
      <c r="C34" s="21">
        <v>702.29</v>
      </c>
      <c r="D34" s="22">
        <v>579.6</v>
      </c>
      <c r="E34" s="23">
        <f t="shared" si="0"/>
        <v>17.469991029346843</v>
      </c>
      <c r="F34" s="11">
        <v>1163.29</v>
      </c>
      <c r="G34" s="15">
        <v>733.21</v>
      </c>
      <c r="H34" s="18">
        <f t="shared" si="1"/>
        <v>36.971004650603021</v>
      </c>
      <c r="I34" s="21">
        <v>1739.52</v>
      </c>
      <c r="J34" s="22">
        <v>1247.57</v>
      </c>
      <c r="K34" s="23">
        <f t="shared" si="2"/>
        <v>28.28079010301693</v>
      </c>
      <c r="L34" s="11">
        <v>2315.7600000000002</v>
      </c>
      <c r="M34" s="15">
        <v>1624.66</v>
      </c>
      <c r="N34" s="18">
        <f t="shared" si="3"/>
        <v>29.843334369710163</v>
      </c>
      <c r="O34" s="21">
        <v>2636.52</v>
      </c>
      <c r="P34" s="22">
        <v>2049.27</v>
      </c>
      <c r="Q34" s="30">
        <f t="shared" si="4"/>
        <v>22.273678940421465</v>
      </c>
    </row>
    <row r="35" spans="1:17" s="3" customFormat="1">
      <c r="A35" s="9" t="s">
        <v>16</v>
      </c>
      <c r="B35" s="45" t="s">
        <v>10</v>
      </c>
      <c r="C35" s="24">
        <v>848.07</v>
      </c>
      <c r="D35" s="25">
        <v>702.75</v>
      </c>
      <c r="E35" s="26">
        <f t="shared" si="0"/>
        <v>17.13537797587464</v>
      </c>
      <c r="F35" s="12">
        <v>1421.97</v>
      </c>
      <c r="G35" s="16">
        <v>935.17</v>
      </c>
      <c r="H35" s="19">
        <f t="shared" si="1"/>
        <v>34.234196220736024</v>
      </c>
      <c r="I35" s="24">
        <v>2055.66</v>
      </c>
      <c r="J35" s="25">
        <v>1551.61</v>
      </c>
      <c r="K35" s="26">
        <f t="shared" si="2"/>
        <v>24.520105464911513</v>
      </c>
      <c r="L35" s="12">
        <v>2605.67</v>
      </c>
      <c r="M35" s="16">
        <v>2150.7399999999998</v>
      </c>
      <c r="N35" s="19">
        <f t="shared" si="3"/>
        <v>17.459233133896475</v>
      </c>
      <c r="O35" s="24">
        <v>3155.68</v>
      </c>
      <c r="P35" s="25">
        <v>2586.46</v>
      </c>
      <c r="Q35" s="31">
        <f t="shared" si="4"/>
        <v>18.037950616032038</v>
      </c>
    </row>
    <row r="36" spans="1:17" s="3" customFormat="1" ht="15" thickBot="1">
      <c r="A36" s="10" t="s">
        <v>17</v>
      </c>
      <c r="B36" s="46" t="s">
        <v>10</v>
      </c>
      <c r="C36" s="27">
        <v>1759.94</v>
      </c>
      <c r="D36" s="28">
        <v>1438.74</v>
      </c>
      <c r="E36" s="26">
        <f t="shared" si="0"/>
        <v>18.250622180301605</v>
      </c>
      <c r="F36" s="13">
        <v>1889.74</v>
      </c>
      <c r="G36" s="17">
        <v>1957.11</v>
      </c>
      <c r="H36" s="20">
        <f t="shared" si="1"/>
        <v>-3.56504069342872</v>
      </c>
      <c r="I36" s="27">
        <v>2838.49</v>
      </c>
      <c r="J36" s="28">
        <v>2315.27</v>
      </c>
      <c r="K36" s="29">
        <f t="shared" si="2"/>
        <v>18.433040102307913</v>
      </c>
      <c r="L36" s="13">
        <v>3787.24</v>
      </c>
      <c r="M36" s="17">
        <v>2931.67</v>
      </c>
      <c r="N36" s="20">
        <f t="shared" si="3"/>
        <v>22.590857722246273</v>
      </c>
      <c r="O36" s="27">
        <v>4735.99</v>
      </c>
      <c r="P36" s="28">
        <v>3560.93</v>
      </c>
      <c r="Q36" s="32">
        <f t="shared" si="4"/>
        <v>24.811285496802146</v>
      </c>
    </row>
    <row r="37" spans="1:17" s="4" customFormat="1" ht="15" thickBot="1">
      <c r="A37" s="7" t="s">
        <v>22</v>
      </c>
      <c r="B37" s="47"/>
      <c r="C37" s="33"/>
      <c r="D37" s="14"/>
      <c r="E37" s="33">
        <f>(SUM(E4:E36))/33</f>
        <v>34.527120795852326</v>
      </c>
      <c r="F37" s="33"/>
      <c r="G37" s="33"/>
      <c r="H37" s="33">
        <f>(SUM(H4:H36))/33</f>
        <v>33.104840225782439</v>
      </c>
      <c r="I37" s="33"/>
      <c r="J37" s="33"/>
      <c r="K37" s="33">
        <f>(SUM(K4:K36))/33</f>
        <v>25.63636038260594</v>
      </c>
      <c r="L37" s="33"/>
      <c r="M37" s="33"/>
      <c r="N37" s="33">
        <f>(SUM(N4:N36))/33</f>
        <v>22.999808110719766</v>
      </c>
      <c r="O37" s="33"/>
      <c r="P37" s="33"/>
      <c r="Q37" s="34">
        <f>(SUM(Q4:Q36))/33</f>
        <v>20.035357110206011</v>
      </c>
    </row>
    <row r="38" spans="1:17">
      <c r="N38" s="4"/>
    </row>
    <row r="39" spans="1:17">
      <c r="A39" s="1" t="s">
        <v>20</v>
      </c>
      <c r="L39" s="1" t="s">
        <v>23</v>
      </c>
      <c r="N39" s="4"/>
      <c r="O39" s="1">
        <f>((E37+H37+K37+N37+Q37)/5)</f>
        <v>27.260697325033298</v>
      </c>
    </row>
  </sheetData>
  <sheetCalcPr fullCalcOnLoad="1"/>
  <phoneticPr fontId="4" type="noConversion"/>
  <pageMargins left="0.70866141732283472" right="0.70866141732283472" top="0.74803149606299213" bottom="0.74803149606299213" header="0.31496062992125984" footer="0.31496062992125984"/>
  <pageSetup paperSize="9" scale="79" fitToHeight="2" orientation="landscape"/>
  <headerFooter>
    <oddHeader>&amp;CLegal Aid Contract from 11 January 2016
Litigator fee structure 500 pages and less</oddHeader>
  </headerFooter>
  <extLs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AA40"/>
  <sheetViews>
    <sheetView workbookViewId="0">
      <selection activeCell="G45" sqref="G45"/>
    </sheetView>
  </sheetViews>
  <sheetFormatPr baseColWidth="10" defaultColWidth="8.83203125" defaultRowHeight="14"/>
  <cols>
    <col min="5" max="5" width="10.5" customWidth="1"/>
    <col min="6" max="6" width="8.83203125" style="49"/>
    <col min="7" max="7" width="10.6640625" style="49" customWidth="1"/>
    <col min="10" max="10" width="10.83203125" customWidth="1"/>
    <col min="11" max="11" width="8.83203125" style="49"/>
    <col min="12" max="12" width="10.1640625" style="49" customWidth="1"/>
    <col min="15" max="15" width="10" customWidth="1"/>
    <col min="16" max="16" width="8.83203125" style="49"/>
    <col min="17" max="17" width="10.5" style="49" customWidth="1"/>
    <col min="20" max="20" width="10.33203125" customWidth="1"/>
    <col min="21" max="21" width="8.83203125" style="49"/>
    <col min="22" max="22" width="10.1640625" style="49" customWidth="1"/>
    <col min="25" max="25" width="9.6640625" customWidth="1"/>
    <col min="26" max="26" width="8.83203125" style="50"/>
    <col min="27" max="27" width="10" style="50" customWidth="1"/>
  </cols>
  <sheetData>
    <row r="1" spans="1:27">
      <c r="A1" s="52" t="s">
        <v>24</v>
      </c>
      <c r="B1" s="81"/>
      <c r="C1" s="80"/>
      <c r="D1" s="79"/>
      <c r="E1" s="80"/>
      <c r="F1" s="80"/>
      <c r="G1" s="80"/>
      <c r="H1" s="79"/>
      <c r="I1" s="80"/>
      <c r="J1" s="79"/>
      <c r="K1" s="79"/>
      <c r="L1" s="79"/>
      <c r="M1" s="80"/>
      <c r="N1" s="79"/>
      <c r="O1" s="80"/>
      <c r="P1" s="80"/>
      <c r="Q1" s="80"/>
      <c r="R1" s="79"/>
      <c r="S1" s="52"/>
      <c r="T1" s="52"/>
      <c r="U1" s="52"/>
      <c r="V1" s="52"/>
      <c r="W1" s="52"/>
      <c r="X1" s="52"/>
      <c r="Y1" s="52"/>
    </row>
    <row r="2" spans="1:27" ht="15" thickBot="1">
      <c r="A2" s="53"/>
      <c r="B2" s="82"/>
      <c r="C2" s="54"/>
      <c r="D2" s="53"/>
      <c r="E2" s="54"/>
      <c r="F2" s="54"/>
      <c r="G2" s="54"/>
      <c r="H2" s="53"/>
      <c r="I2" s="54"/>
      <c r="J2" s="53"/>
      <c r="K2" s="53"/>
      <c r="L2" s="53"/>
      <c r="M2" s="54"/>
      <c r="N2" s="53"/>
      <c r="O2" s="54"/>
      <c r="P2" s="54"/>
      <c r="Q2" s="54"/>
      <c r="R2" s="53"/>
      <c r="S2" s="53"/>
      <c r="T2" s="53"/>
      <c r="U2" s="53"/>
      <c r="V2" s="53"/>
      <c r="W2" s="53"/>
      <c r="X2" s="53"/>
      <c r="Y2" s="53"/>
    </row>
    <row r="3" spans="1:27" s="91" customFormat="1" ht="29" thickBot="1">
      <c r="A3" s="88" t="s">
        <v>11</v>
      </c>
      <c r="B3" s="89" t="s">
        <v>12</v>
      </c>
      <c r="C3" s="90" t="s">
        <v>13</v>
      </c>
      <c r="D3" s="89" t="s">
        <v>25</v>
      </c>
      <c r="E3" s="90" t="s">
        <v>14</v>
      </c>
      <c r="F3" s="89" t="s">
        <v>28</v>
      </c>
      <c r="G3" s="90" t="s">
        <v>30</v>
      </c>
      <c r="H3" s="89" t="s">
        <v>21</v>
      </c>
      <c r="I3" s="90" t="s">
        <v>26</v>
      </c>
      <c r="J3" s="89" t="s">
        <v>14</v>
      </c>
      <c r="K3" s="89" t="s">
        <v>28</v>
      </c>
      <c r="L3" s="89" t="s">
        <v>30</v>
      </c>
      <c r="M3" s="90" t="s">
        <v>18</v>
      </c>
      <c r="N3" s="89" t="s">
        <v>25</v>
      </c>
      <c r="O3" s="90" t="s">
        <v>14</v>
      </c>
      <c r="P3" s="89" t="s">
        <v>28</v>
      </c>
      <c r="Q3" s="90" t="s">
        <v>30</v>
      </c>
      <c r="R3" s="89" t="s">
        <v>19</v>
      </c>
      <c r="S3" s="90" t="s">
        <v>25</v>
      </c>
      <c r="T3" s="89" t="s">
        <v>14</v>
      </c>
      <c r="U3" s="89" t="s">
        <v>28</v>
      </c>
      <c r="V3" s="89" t="s">
        <v>30</v>
      </c>
      <c r="W3" s="90" t="s">
        <v>29</v>
      </c>
      <c r="X3" s="89" t="s">
        <v>31</v>
      </c>
      <c r="Y3" s="90" t="s">
        <v>14</v>
      </c>
      <c r="Z3" s="89" t="s">
        <v>28</v>
      </c>
      <c r="AA3" s="89" t="s">
        <v>30</v>
      </c>
    </row>
    <row r="4" spans="1:27">
      <c r="A4" s="56" t="s">
        <v>15</v>
      </c>
      <c r="B4" s="83" t="s">
        <v>0</v>
      </c>
      <c r="C4" s="69">
        <v>868.77</v>
      </c>
      <c r="D4" s="70">
        <v>623.91</v>
      </c>
      <c r="E4" s="71">
        <f>((C4-D4)/C4)*100</f>
        <v>28.184674885182503</v>
      </c>
      <c r="F4" s="70">
        <f>((D4*100)/82.5)*0.9125</f>
        <v>690.08227272727265</v>
      </c>
      <c r="G4" s="71">
        <f>((C4-F4)/C4)*100</f>
        <v>20.567897979065499</v>
      </c>
      <c r="H4" s="59">
        <v>1484.49</v>
      </c>
      <c r="I4" s="63">
        <v>925.2</v>
      </c>
      <c r="J4" s="66">
        <f>((H4-I4)/H4)*100</f>
        <v>37.675565345674265</v>
      </c>
      <c r="K4" s="59">
        <f>((I4*100)/82.5)*0.9125</f>
        <v>1023.3272727272728</v>
      </c>
      <c r="L4" s="66">
        <f>((H4-K4)/H4)*100</f>
        <v>31.065398033851842</v>
      </c>
      <c r="M4" s="69">
        <v>2100.21</v>
      </c>
      <c r="N4" s="70">
        <v>1575.67</v>
      </c>
      <c r="O4" s="71">
        <f>((M4-N4)/M4)*100</f>
        <v>24.975597678327404</v>
      </c>
      <c r="P4" s="70">
        <f>((N4*100)/82.5)*0.9125</f>
        <v>1742.7865151515152</v>
      </c>
      <c r="Q4" s="71">
        <f>((M4-P4)/M4)*100</f>
        <v>17.018464098756066</v>
      </c>
      <c r="R4" s="59">
        <v>2715.93</v>
      </c>
      <c r="S4" s="63">
        <v>2023.92</v>
      </c>
      <c r="T4" s="66">
        <f>((R4-S4)/R4)*100</f>
        <v>25.479669947310857</v>
      </c>
      <c r="U4" s="59">
        <f>((S4*100)/82.5)*0.9125</f>
        <v>2238.5781818181817</v>
      </c>
      <c r="V4" s="66">
        <f>((R4-U4)/R4)*100</f>
        <v>17.575998578086256</v>
      </c>
      <c r="W4" s="69">
        <v>3040.64</v>
      </c>
      <c r="X4" s="70">
        <v>2427.4899999999998</v>
      </c>
      <c r="Y4" s="71">
        <f>((W4-X4)/W4)*100</f>
        <v>20.16516259734793</v>
      </c>
      <c r="Z4" s="95">
        <f>((X4*100)/82.5)*0.9125</f>
        <v>2684.9510606060603</v>
      </c>
      <c r="AA4" s="92">
        <f>((W4-Z4)/W4)*100</f>
        <v>11.697831357672712</v>
      </c>
    </row>
    <row r="5" spans="1:27">
      <c r="A5" s="57" t="s">
        <v>16</v>
      </c>
      <c r="B5" s="84" t="s">
        <v>0</v>
      </c>
      <c r="C5" s="72">
        <v>1225.75</v>
      </c>
      <c r="D5" s="73">
        <v>884.72</v>
      </c>
      <c r="E5" s="74">
        <f t="shared" ref="E5:E36" si="0">((C5-D5)/C5)*100</f>
        <v>27.822149704262696</v>
      </c>
      <c r="F5" s="70">
        <f t="shared" ref="F5:F36" si="1">((D5*100)/82.5)*0.9125</f>
        <v>978.55393939393946</v>
      </c>
      <c r="G5" s="71">
        <f t="shared" ref="G5:G36" si="2">((C5-F5)/C5)*100</f>
        <v>20.166923157745099</v>
      </c>
      <c r="H5" s="60">
        <v>2397.91</v>
      </c>
      <c r="I5" s="64">
        <v>1589.64</v>
      </c>
      <c r="J5" s="67">
        <f t="shared" ref="J5:J36" si="3">((H5-I5)/H5)*100</f>
        <v>33.707270081028888</v>
      </c>
      <c r="K5" s="59">
        <f t="shared" ref="K5:K36" si="4">((I5*100)/82.5)*0.9125</f>
        <v>1758.2381818181816</v>
      </c>
      <c r="L5" s="66">
        <f t="shared" ref="L5:L35" si="5">((H5-K5)/H5)*100</f>
        <v>26.676222968410752</v>
      </c>
      <c r="M5" s="72">
        <v>3351.84</v>
      </c>
      <c r="N5" s="73">
        <v>2557.4699999999998</v>
      </c>
      <c r="O5" s="74">
        <f t="shared" ref="O5:O36" si="6">((M5-N5)/M5)*100</f>
        <v>23.699520263497075</v>
      </c>
      <c r="P5" s="70">
        <f t="shared" ref="P5:P36" si="7">((N5*100)/82.5)*0.9125</f>
        <v>2828.7168181818179</v>
      </c>
      <c r="Q5" s="71">
        <f t="shared" ref="Q5:Q36" si="8">((M5-P5)/M5)*100</f>
        <v>15.607045139928585</v>
      </c>
      <c r="R5" s="60">
        <v>4087.55</v>
      </c>
      <c r="S5" s="64">
        <v>3244.09</v>
      </c>
      <c r="T5" s="67">
        <f t="shared" ref="T5:T36" si="9">((R5-S5)/R5)*100</f>
        <v>20.634854619515359</v>
      </c>
      <c r="U5" s="59">
        <f t="shared" ref="U5:U36" si="10">((S5*100)/82.5)*0.9125</f>
        <v>3588.160151515151</v>
      </c>
      <c r="V5" s="66">
        <f t="shared" ref="V5:V35" si="11">((R5-U5)/R5)*100</f>
        <v>12.217339200373063</v>
      </c>
      <c r="W5" s="72">
        <v>4823.26</v>
      </c>
      <c r="X5" s="73">
        <v>3780.71</v>
      </c>
      <c r="Y5" s="74">
        <f t="shared" ref="Y5:Y36" si="12">((W5-X5)/W5)*100</f>
        <v>21.615048742966376</v>
      </c>
      <c r="Z5" s="94">
        <f t="shared" ref="Z5:Z36" si="13">((X5*100)/82.5)*0.9125</f>
        <v>4181.6943939393941</v>
      </c>
      <c r="AA5" s="92">
        <f t="shared" ref="AA5:AA36" si="14">((W5-Z5)/W5)*100</f>
        <v>13.301493306614326</v>
      </c>
    </row>
    <row r="6" spans="1:27" ht="15" thickBot="1">
      <c r="A6" s="58" t="s">
        <v>17</v>
      </c>
      <c r="B6" s="85" t="s">
        <v>0</v>
      </c>
      <c r="C6" s="75">
        <v>1971.63</v>
      </c>
      <c r="D6" s="76">
        <v>1697.67</v>
      </c>
      <c r="E6" s="77">
        <f t="shared" si="0"/>
        <v>13.895102022184691</v>
      </c>
      <c r="F6" s="70">
        <f t="shared" si="1"/>
        <v>1877.7259090909092</v>
      </c>
      <c r="G6" s="71">
        <f t="shared" si="2"/>
        <v>4.7627643578709433</v>
      </c>
      <c r="H6" s="61">
        <v>3788.25</v>
      </c>
      <c r="I6" s="65">
        <v>2741.76</v>
      </c>
      <c r="J6" s="68">
        <f t="shared" si="3"/>
        <v>27.624628786378931</v>
      </c>
      <c r="K6" s="59">
        <f t="shared" si="4"/>
        <v>3032.5527272727272</v>
      </c>
      <c r="L6" s="66">
        <f t="shared" si="5"/>
        <v>19.948453051600946</v>
      </c>
      <c r="M6" s="75">
        <v>5218.37</v>
      </c>
      <c r="N6" s="76">
        <v>3881.81</v>
      </c>
      <c r="O6" s="77">
        <f t="shared" si="6"/>
        <v>25.612595503960051</v>
      </c>
      <c r="P6" s="70">
        <f t="shared" si="7"/>
        <v>4293.5171212121213</v>
      </c>
      <c r="Q6" s="71">
        <f t="shared" si="8"/>
        <v>17.723022299834597</v>
      </c>
      <c r="R6" s="61">
        <v>6605.53</v>
      </c>
      <c r="S6" s="65">
        <v>4914.8100000000004</v>
      </c>
      <c r="T6" s="68">
        <f t="shared" si="9"/>
        <v>25.595523750554449</v>
      </c>
      <c r="U6" s="59">
        <f t="shared" si="10"/>
        <v>5436.0777272727273</v>
      </c>
      <c r="V6" s="66">
        <f t="shared" si="11"/>
        <v>17.704139905916293</v>
      </c>
      <c r="W6" s="75">
        <v>7992.7</v>
      </c>
      <c r="X6" s="76">
        <v>5888.45</v>
      </c>
      <c r="Y6" s="77">
        <f t="shared" si="12"/>
        <v>26.327148523027262</v>
      </c>
      <c r="Z6" s="94">
        <f t="shared" si="13"/>
        <v>6512.9825757575763</v>
      </c>
      <c r="AA6" s="92">
        <f t="shared" si="14"/>
        <v>18.513361245166507</v>
      </c>
    </row>
    <row r="7" spans="1:27">
      <c r="A7" s="56" t="s">
        <v>15</v>
      </c>
      <c r="B7" s="83" t="s">
        <v>1</v>
      </c>
      <c r="C7" s="69">
        <v>757.93</v>
      </c>
      <c r="D7" s="70">
        <v>516.13</v>
      </c>
      <c r="E7" s="71">
        <f t="shared" si="0"/>
        <v>31.902682305753828</v>
      </c>
      <c r="F7" s="70">
        <f t="shared" si="1"/>
        <v>570.87106060606061</v>
      </c>
      <c r="G7" s="71">
        <f t="shared" si="2"/>
        <v>24.680239520000441</v>
      </c>
      <c r="H7" s="59">
        <v>1252.9000000000001</v>
      </c>
      <c r="I7" s="63">
        <v>801</v>
      </c>
      <c r="J7" s="66">
        <f t="shared" si="3"/>
        <v>36.068321494133613</v>
      </c>
      <c r="K7" s="59">
        <f t="shared" si="4"/>
        <v>885.95454545454538</v>
      </c>
      <c r="L7" s="66">
        <f t="shared" si="5"/>
        <v>29.287688925329608</v>
      </c>
      <c r="M7" s="69">
        <v>1747.87</v>
      </c>
      <c r="N7" s="70">
        <v>1240.29</v>
      </c>
      <c r="O7" s="71">
        <f t="shared" si="6"/>
        <v>29.039917156310253</v>
      </c>
      <c r="P7" s="70">
        <f t="shared" si="7"/>
        <v>1371.8359090909091</v>
      </c>
      <c r="Q7" s="71">
        <f t="shared" si="8"/>
        <v>21.513847763797695</v>
      </c>
      <c r="R7" s="59">
        <v>2242.84</v>
      </c>
      <c r="S7" s="63">
        <v>1665.08</v>
      </c>
      <c r="T7" s="66">
        <f t="shared" si="9"/>
        <v>25.76019689322467</v>
      </c>
      <c r="U7" s="59">
        <f t="shared" si="10"/>
        <v>1841.6793939393938</v>
      </c>
      <c r="V7" s="66">
        <f t="shared" si="11"/>
        <v>17.886278381900016</v>
      </c>
      <c r="W7" s="69">
        <v>2492.1799999999998</v>
      </c>
      <c r="X7" s="70">
        <v>1999.57</v>
      </c>
      <c r="Y7" s="71">
        <f t="shared" si="12"/>
        <v>19.766228763572453</v>
      </c>
      <c r="Z7" s="94">
        <f t="shared" si="13"/>
        <v>2211.645606060606</v>
      </c>
      <c r="AA7" s="92">
        <f t="shared" si="14"/>
        <v>11.256586359708921</v>
      </c>
    </row>
    <row r="8" spans="1:27">
      <c r="A8" s="57" t="s">
        <v>16</v>
      </c>
      <c r="B8" s="84" t="s">
        <v>1</v>
      </c>
      <c r="C8" s="72">
        <v>1034.42</v>
      </c>
      <c r="D8" s="73">
        <v>680.29</v>
      </c>
      <c r="E8" s="74">
        <f t="shared" si="0"/>
        <v>34.234643568376491</v>
      </c>
      <c r="F8" s="70">
        <f t="shared" si="1"/>
        <v>752.44196969696975</v>
      </c>
      <c r="G8" s="71">
        <f t="shared" si="2"/>
        <v>27.259530007446713</v>
      </c>
      <c r="H8" s="60">
        <v>1891.96</v>
      </c>
      <c r="I8" s="64">
        <v>1192.92</v>
      </c>
      <c r="J8" s="67">
        <f t="shared" si="3"/>
        <v>36.94792701748451</v>
      </c>
      <c r="K8" s="59">
        <f t="shared" si="4"/>
        <v>1319.4418181818182</v>
      </c>
      <c r="L8" s="66">
        <f t="shared" si="5"/>
        <v>30.260585943581354</v>
      </c>
      <c r="M8" s="72">
        <v>2521.44</v>
      </c>
      <c r="N8" s="73">
        <v>1942.55</v>
      </c>
      <c r="O8" s="74">
        <f t="shared" si="6"/>
        <v>22.958706136176158</v>
      </c>
      <c r="P8" s="70">
        <f t="shared" si="7"/>
        <v>2148.5780303030301</v>
      </c>
      <c r="Q8" s="71">
        <f t="shared" si="8"/>
        <v>14.787659817285753</v>
      </c>
      <c r="R8" s="60">
        <v>2922.81</v>
      </c>
      <c r="S8" s="64">
        <v>2384.9</v>
      </c>
      <c r="T8" s="67">
        <f t="shared" si="9"/>
        <v>18.403864773967513</v>
      </c>
      <c r="U8" s="59">
        <f t="shared" si="10"/>
        <v>2637.8439393939393</v>
      </c>
      <c r="V8" s="66">
        <f t="shared" si="11"/>
        <v>9.7497292196913463</v>
      </c>
      <c r="W8" s="72">
        <v>3324.18</v>
      </c>
      <c r="X8" s="73">
        <v>2730.63</v>
      </c>
      <c r="Y8" s="74">
        <f t="shared" si="12"/>
        <v>17.855531288919366</v>
      </c>
      <c r="Z8" s="94">
        <f t="shared" si="13"/>
        <v>3020.2422727272728</v>
      </c>
      <c r="AA8" s="92">
        <f t="shared" si="14"/>
        <v>9.1432391528956618</v>
      </c>
    </row>
    <row r="9" spans="1:27" ht="15" thickBot="1">
      <c r="A9" s="58" t="s">
        <v>17</v>
      </c>
      <c r="B9" s="85" t="s">
        <v>1</v>
      </c>
      <c r="C9" s="75">
        <v>1699.23</v>
      </c>
      <c r="D9" s="76">
        <v>1405.67</v>
      </c>
      <c r="E9" s="77">
        <f t="shared" si="0"/>
        <v>17.276060333209745</v>
      </c>
      <c r="F9" s="70">
        <f t="shared" si="1"/>
        <v>1554.756212121212</v>
      </c>
      <c r="G9" s="71">
        <f t="shared" si="2"/>
        <v>8.5023091564289714</v>
      </c>
      <c r="H9" s="61">
        <v>3027.51</v>
      </c>
      <c r="I9" s="65">
        <v>2181.36</v>
      </c>
      <c r="J9" s="68">
        <f t="shared" si="3"/>
        <v>27.948710326307758</v>
      </c>
      <c r="K9" s="59">
        <f t="shared" si="4"/>
        <v>2412.7163636363634</v>
      </c>
      <c r="L9" s="66">
        <f t="shared" si="5"/>
        <v>20.306906876067686</v>
      </c>
      <c r="M9" s="75">
        <v>4281.5</v>
      </c>
      <c r="N9" s="76">
        <v>3234</v>
      </c>
      <c r="O9" s="77">
        <f t="shared" si="6"/>
        <v>24.465724629218734</v>
      </c>
      <c r="P9" s="70">
        <f t="shared" si="7"/>
        <v>3577</v>
      </c>
      <c r="Q9" s="71">
        <f t="shared" si="8"/>
        <v>16.454513605044959</v>
      </c>
      <c r="R9" s="61">
        <v>5535.48</v>
      </c>
      <c r="S9" s="65">
        <v>4253.51</v>
      </c>
      <c r="T9" s="68">
        <f t="shared" si="9"/>
        <v>23.159147896840011</v>
      </c>
      <c r="U9" s="59">
        <f t="shared" si="10"/>
        <v>4704.6398484848487</v>
      </c>
      <c r="V9" s="66">
        <f t="shared" si="11"/>
        <v>15.009360552565468</v>
      </c>
      <c r="W9" s="75">
        <v>6789.46</v>
      </c>
      <c r="X9" s="76">
        <v>5351.27</v>
      </c>
      <c r="Y9" s="77">
        <f t="shared" si="12"/>
        <v>21.182686104638655</v>
      </c>
      <c r="Z9" s="94">
        <f t="shared" si="13"/>
        <v>5918.8289393939385</v>
      </c>
      <c r="AA9" s="92">
        <f t="shared" si="14"/>
        <v>12.823274024827622</v>
      </c>
    </row>
    <row r="10" spans="1:27">
      <c r="A10" s="56" t="s">
        <v>15</v>
      </c>
      <c r="B10" s="83" t="s">
        <v>2</v>
      </c>
      <c r="C10" s="69">
        <v>660.54</v>
      </c>
      <c r="D10" s="70">
        <v>425.29</v>
      </c>
      <c r="E10" s="71">
        <f t="shared" si="0"/>
        <v>35.614800012111296</v>
      </c>
      <c r="F10" s="70">
        <f t="shared" si="1"/>
        <v>470.39651515151513</v>
      </c>
      <c r="G10" s="71">
        <f t="shared" si="2"/>
        <v>28.7860666800625</v>
      </c>
      <c r="H10" s="59">
        <v>952.46</v>
      </c>
      <c r="I10" s="63">
        <v>644.20000000000005</v>
      </c>
      <c r="J10" s="66">
        <f t="shared" si="3"/>
        <v>32.36461373705982</v>
      </c>
      <c r="K10" s="59">
        <f t="shared" si="4"/>
        <v>712.52424242424252</v>
      </c>
      <c r="L10" s="66">
        <f t="shared" si="5"/>
        <v>25.191163678869195</v>
      </c>
      <c r="M10" s="69">
        <v>1244.3800000000001</v>
      </c>
      <c r="N10" s="70">
        <v>893.93</v>
      </c>
      <c r="O10" s="71">
        <f t="shared" si="6"/>
        <v>28.162619135633822</v>
      </c>
      <c r="P10" s="70">
        <f t="shared" si="7"/>
        <v>988.74075757575747</v>
      </c>
      <c r="Q10" s="71">
        <f t="shared" si="8"/>
        <v>20.543502983352564</v>
      </c>
      <c r="R10" s="59">
        <v>1536.31</v>
      </c>
      <c r="S10" s="63">
        <v>1129.42</v>
      </c>
      <c r="T10" s="66">
        <f t="shared" si="9"/>
        <v>26.484889117430722</v>
      </c>
      <c r="U10" s="59">
        <f t="shared" si="10"/>
        <v>1249.2069696969697</v>
      </c>
      <c r="V10" s="66">
        <f t="shared" si="11"/>
        <v>18.687831902612768</v>
      </c>
      <c r="W10" s="69">
        <v>1695.99</v>
      </c>
      <c r="X10" s="70">
        <v>1378.01</v>
      </c>
      <c r="Y10" s="71">
        <f t="shared" si="12"/>
        <v>18.748931302660985</v>
      </c>
      <c r="Z10" s="94">
        <f t="shared" si="13"/>
        <v>1524.1625757575757</v>
      </c>
      <c r="AA10" s="92">
        <f t="shared" si="14"/>
        <v>10.13139371354927</v>
      </c>
    </row>
    <row r="11" spans="1:27">
      <c r="A11" s="57" t="s">
        <v>16</v>
      </c>
      <c r="B11" s="84" t="s">
        <v>2</v>
      </c>
      <c r="C11" s="72">
        <v>833.14</v>
      </c>
      <c r="D11" s="73">
        <v>536.57000000000005</v>
      </c>
      <c r="E11" s="74">
        <f t="shared" si="0"/>
        <v>35.596658424754537</v>
      </c>
      <c r="F11" s="70">
        <f t="shared" si="1"/>
        <v>593.47893939393953</v>
      </c>
      <c r="G11" s="71">
        <f t="shared" si="2"/>
        <v>28.766000984955763</v>
      </c>
      <c r="H11" s="60">
        <v>1263.1099999999999</v>
      </c>
      <c r="I11" s="64">
        <v>858.74</v>
      </c>
      <c r="J11" s="67">
        <f t="shared" si="3"/>
        <v>32.013838858056701</v>
      </c>
      <c r="K11" s="59">
        <f t="shared" si="4"/>
        <v>949.8184848484849</v>
      </c>
      <c r="L11" s="66">
        <f t="shared" si="5"/>
        <v>24.803185403608161</v>
      </c>
      <c r="M11" s="72">
        <v>1601.13</v>
      </c>
      <c r="N11" s="73">
        <v>1249.8800000000001</v>
      </c>
      <c r="O11" s="74">
        <f t="shared" si="6"/>
        <v>21.937631547719423</v>
      </c>
      <c r="P11" s="70">
        <f t="shared" si="7"/>
        <v>1382.4430303030306</v>
      </c>
      <c r="Q11" s="71">
        <f t="shared" si="8"/>
        <v>13.6582894391442</v>
      </c>
      <c r="R11" s="60">
        <v>1847.24</v>
      </c>
      <c r="S11" s="64">
        <v>1498.44</v>
      </c>
      <c r="T11" s="67">
        <f t="shared" si="9"/>
        <v>18.882224291375238</v>
      </c>
      <c r="U11" s="59">
        <f t="shared" si="10"/>
        <v>1657.3654545454544</v>
      </c>
      <c r="V11" s="66">
        <f t="shared" si="11"/>
        <v>10.278823837430197</v>
      </c>
      <c r="W11" s="72">
        <v>2093.35</v>
      </c>
      <c r="X11" s="73">
        <v>1732.05</v>
      </c>
      <c r="Y11" s="74">
        <f t="shared" si="12"/>
        <v>17.259416724389133</v>
      </c>
      <c r="Z11" s="94">
        <f t="shared" si="13"/>
        <v>1915.7522727272726</v>
      </c>
      <c r="AA11" s="92">
        <f t="shared" si="14"/>
        <v>8.4839003163698052</v>
      </c>
    </row>
    <row r="12" spans="1:27" ht="15" thickBot="1">
      <c r="A12" s="58" t="s">
        <v>17</v>
      </c>
      <c r="B12" s="85" t="s">
        <v>2</v>
      </c>
      <c r="C12" s="75">
        <v>1505.21</v>
      </c>
      <c r="D12" s="76">
        <v>1068.79</v>
      </c>
      <c r="E12" s="77">
        <f t="shared" si="0"/>
        <v>28.993960975544947</v>
      </c>
      <c r="F12" s="70">
        <f t="shared" si="1"/>
        <v>1182.1465151515151</v>
      </c>
      <c r="G12" s="71">
        <f t="shared" si="2"/>
        <v>21.463017442648194</v>
      </c>
      <c r="H12" s="61">
        <v>2663.04</v>
      </c>
      <c r="I12" s="65">
        <v>1824.09</v>
      </c>
      <c r="J12" s="68">
        <f t="shared" si="3"/>
        <v>31.503469718817595</v>
      </c>
      <c r="K12" s="59">
        <f t="shared" si="4"/>
        <v>2017.5540909090907</v>
      </c>
      <c r="L12" s="66">
        <f t="shared" si="5"/>
        <v>24.238686204146738</v>
      </c>
      <c r="M12" s="75">
        <v>3820.87</v>
      </c>
      <c r="N12" s="76">
        <v>2702.69</v>
      </c>
      <c r="O12" s="77">
        <f t="shared" si="6"/>
        <v>29.26506266897329</v>
      </c>
      <c r="P12" s="70">
        <f t="shared" si="7"/>
        <v>2989.3389393939392</v>
      </c>
      <c r="Q12" s="71">
        <f t="shared" si="8"/>
        <v>21.762872345985617</v>
      </c>
      <c r="R12" s="61">
        <v>4832.43</v>
      </c>
      <c r="S12" s="65">
        <v>3615.76</v>
      </c>
      <c r="T12" s="68">
        <f t="shared" si="9"/>
        <v>25.177188288293884</v>
      </c>
      <c r="U12" s="59">
        <f t="shared" si="10"/>
        <v>3999.2496969696972</v>
      </c>
      <c r="V12" s="66">
        <f t="shared" si="11"/>
        <v>17.241435530991716</v>
      </c>
      <c r="W12" s="75">
        <v>5843.97</v>
      </c>
      <c r="X12" s="76">
        <v>4718.6400000000003</v>
      </c>
      <c r="Y12" s="77">
        <f t="shared" si="12"/>
        <v>19.256259015703364</v>
      </c>
      <c r="Z12" s="94">
        <f t="shared" si="13"/>
        <v>5219.1018181818181</v>
      </c>
      <c r="AA12" s="92">
        <f t="shared" si="14"/>
        <v>10.692528911308274</v>
      </c>
    </row>
    <row r="13" spans="1:27">
      <c r="A13" s="56" t="s">
        <v>15</v>
      </c>
      <c r="B13" s="83" t="s">
        <v>3</v>
      </c>
      <c r="C13" s="69">
        <v>823.03</v>
      </c>
      <c r="D13" s="70">
        <v>590.12</v>
      </c>
      <c r="E13" s="71">
        <f t="shared" si="0"/>
        <v>28.299089948118532</v>
      </c>
      <c r="F13" s="70">
        <f t="shared" si="1"/>
        <v>652.70848484848477</v>
      </c>
      <c r="G13" s="71">
        <f t="shared" si="2"/>
        <v>20.694447972918994</v>
      </c>
      <c r="H13" s="59">
        <v>1396.42</v>
      </c>
      <c r="I13" s="63">
        <v>853.18</v>
      </c>
      <c r="J13" s="66">
        <f t="shared" si="3"/>
        <v>38.902335973417749</v>
      </c>
      <c r="K13" s="59">
        <f t="shared" si="4"/>
        <v>943.66878787878795</v>
      </c>
      <c r="L13" s="66">
        <f t="shared" si="5"/>
        <v>32.422280697871138</v>
      </c>
      <c r="M13" s="69">
        <v>1969.8</v>
      </c>
      <c r="N13" s="70">
        <v>1331.85</v>
      </c>
      <c r="O13" s="71">
        <f t="shared" si="6"/>
        <v>32.38653670423394</v>
      </c>
      <c r="P13" s="70">
        <f t="shared" si="7"/>
        <v>1473.106818181818</v>
      </c>
      <c r="Q13" s="71">
        <f t="shared" si="8"/>
        <v>25.215411809228449</v>
      </c>
      <c r="R13" s="59">
        <v>2543.19</v>
      </c>
      <c r="S13" s="63">
        <v>1799.25</v>
      </c>
      <c r="T13" s="66">
        <f t="shared" si="9"/>
        <v>29.252238330600544</v>
      </c>
      <c r="U13" s="59">
        <f t="shared" si="10"/>
        <v>1990.0795454545455</v>
      </c>
      <c r="V13" s="66">
        <f t="shared" si="11"/>
        <v>21.748687850512724</v>
      </c>
      <c r="W13" s="69">
        <v>2844.14</v>
      </c>
      <c r="X13" s="70">
        <v>2200.34</v>
      </c>
      <c r="Y13" s="71">
        <f t="shared" si="12"/>
        <v>22.636016511142198</v>
      </c>
      <c r="Z13" s="94">
        <f t="shared" si="13"/>
        <v>2433.709393939394</v>
      </c>
      <c r="AA13" s="92">
        <f t="shared" si="14"/>
        <v>14.430745535051226</v>
      </c>
    </row>
    <row r="14" spans="1:27">
      <c r="A14" s="57" t="s">
        <v>16</v>
      </c>
      <c r="B14" s="84" t="s">
        <v>3</v>
      </c>
      <c r="C14" s="72">
        <v>1163.92</v>
      </c>
      <c r="D14" s="73">
        <v>801.88</v>
      </c>
      <c r="E14" s="74">
        <f t="shared" si="0"/>
        <v>31.105230600041246</v>
      </c>
      <c r="F14" s="70">
        <f t="shared" si="1"/>
        <v>886.92787878787874</v>
      </c>
      <c r="G14" s="71">
        <f t="shared" si="2"/>
        <v>23.798209603075925</v>
      </c>
      <c r="H14" s="60">
        <v>2274.73</v>
      </c>
      <c r="I14" s="64">
        <v>1375.58</v>
      </c>
      <c r="J14" s="67">
        <f t="shared" si="3"/>
        <v>39.52776813072321</v>
      </c>
      <c r="K14" s="59">
        <f t="shared" si="4"/>
        <v>1521.4748484848483</v>
      </c>
      <c r="L14" s="66">
        <f t="shared" si="5"/>
        <v>33.114046568830226</v>
      </c>
      <c r="M14" s="72">
        <v>3164.84</v>
      </c>
      <c r="N14" s="73">
        <v>2295.35</v>
      </c>
      <c r="O14" s="74">
        <f t="shared" si="6"/>
        <v>27.473426776709097</v>
      </c>
      <c r="P14" s="70">
        <f t="shared" si="7"/>
        <v>2538.7962121212117</v>
      </c>
      <c r="Q14" s="71">
        <f t="shared" si="8"/>
        <v>19.781214465147951</v>
      </c>
      <c r="R14" s="60">
        <v>3834.25</v>
      </c>
      <c r="S14" s="64">
        <v>3078.19</v>
      </c>
      <c r="T14" s="67">
        <f t="shared" si="9"/>
        <v>19.718589033057309</v>
      </c>
      <c r="U14" s="59">
        <f t="shared" si="10"/>
        <v>3404.6646969696967</v>
      </c>
      <c r="V14" s="66">
        <f t="shared" si="11"/>
        <v>11.203893930502792</v>
      </c>
      <c r="W14" s="72">
        <v>4503.66</v>
      </c>
      <c r="X14" s="73">
        <v>3446.49</v>
      </c>
      <c r="Y14" s="74">
        <f t="shared" si="12"/>
        <v>23.473574825808345</v>
      </c>
      <c r="Z14" s="94">
        <f t="shared" si="13"/>
        <v>3812.0268181818183</v>
      </c>
      <c r="AA14" s="92">
        <f t="shared" si="14"/>
        <v>15.35713579218195</v>
      </c>
    </row>
    <row r="15" spans="1:27" ht="15" thickBot="1">
      <c r="A15" s="58" t="s">
        <v>17</v>
      </c>
      <c r="B15" s="85" t="s">
        <v>3</v>
      </c>
      <c r="C15" s="75">
        <v>1873.05</v>
      </c>
      <c r="D15" s="76">
        <v>1645.35</v>
      </c>
      <c r="E15" s="77">
        <f t="shared" si="0"/>
        <v>12.156642908624974</v>
      </c>
      <c r="F15" s="70">
        <f t="shared" si="1"/>
        <v>1819.856818181818</v>
      </c>
      <c r="G15" s="71">
        <f t="shared" si="2"/>
        <v>2.8399232171155058</v>
      </c>
      <c r="H15" s="61">
        <v>3598.83</v>
      </c>
      <c r="I15" s="65">
        <v>2398.9</v>
      </c>
      <c r="J15" s="68">
        <f t="shared" si="3"/>
        <v>33.342225112050301</v>
      </c>
      <c r="K15" s="59">
        <f t="shared" si="4"/>
        <v>2653.3287878787878</v>
      </c>
      <c r="L15" s="66">
        <f t="shared" si="5"/>
        <v>26.272461108782913</v>
      </c>
      <c r="M15" s="75">
        <v>4957.43</v>
      </c>
      <c r="N15" s="76">
        <v>3626.39</v>
      </c>
      <c r="O15" s="77">
        <f t="shared" si="6"/>
        <v>26.849395755462009</v>
      </c>
      <c r="P15" s="70">
        <f t="shared" si="7"/>
        <v>4011.0071212121215</v>
      </c>
      <c r="Q15" s="71">
        <f t="shared" si="8"/>
        <v>19.090998335586757</v>
      </c>
      <c r="R15" s="61">
        <v>6275.24</v>
      </c>
      <c r="S15" s="65">
        <v>4734.08</v>
      </c>
      <c r="T15" s="68">
        <f t="shared" si="9"/>
        <v>24.559379402222064</v>
      </c>
      <c r="U15" s="59">
        <f t="shared" si="10"/>
        <v>5236.1793939393938</v>
      </c>
      <c r="V15" s="66">
        <f t="shared" si="11"/>
        <v>16.558101460033498</v>
      </c>
      <c r="W15" s="75">
        <v>7593.06</v>
      </c>
      <c r="X15" s="76">
        <v>6066.88</v>
      </c>
      <c r="Y15" s="77">
        <f t="shared" si="12"/>
        <v>20.09966996178089</v>
      </c>
      <c r="Z15" s="94">
        <f t="shared" si="13"/>
        <v>6710.3369696969694</v>
      </c>
      <c r="AA15" s="92">
        <f t="shared" si="14"/>
        <v>11.625392533484932</v>
      </c>
    </row>
    <row r="16" spans="1:27">
      <c r="A16" s="56" t="s">
        <v>27</v>
      </c>
      <c r="B16" s="83" t="s">
        <v>4</v>
      </c>
      <c r="C16" s="69">
        <v>394.66</v>
      </c>
      <c r="D16" s="70">
        <v>189.13</v>
      </c>
      <c r="E16" s="71">
        <f t="shared" si="0"/>
        <v>52.077737799624998</v>
      </c>
      <c r="F16" s="70">
        <f t="shared" si="1"/>
        <v>209.18924242424242</v>
      </c>
      <c r="G16" s="71">
        <f t="shared" si="2"/>
        <v>46.995073626857952</v>
      </c>
      <c r="H16" s="59">
        <v>715.06</v>
      </c>
      <c r="I16" s="63">
        <v>421.99</v>
      </c>
      <c r="J16" s="66">
        <f t="shared" si="3"/>
        <v>40.985371856907108</v>
      </c>
      <c r="K16" s="59">
        <f t="shared" si="4"/>
        <v>466.74651515151515</v>
      </c>
      <c r="L16" s="66">
        <f t="shared" si="5"/>
        <v>34.726244629609376</v>
      </c>
      <c r="M16" s="69">
        <v>1035.47</v>
      </c>
      <c r="N16" s="70">
        <v>718.95</v>
      </c>
      <c r="O16" s="71">
        <f t="shared" si="6"/>
        <v>30.567761499608871</v>
      </c>
      <c r="P16" s="70">
        <f t="shared" si="7"/>
        <v>795.20227272727277</v>
      </c>
      <c r="Q16" s="71">
        <f t="shared" si="8"/>
        <v>23.203736204112843</v>
      </c>
      <c r="R16" s="59">
        <v>1355.88</v>
      </c>
      <c r="S16" s="63">
        <v>1028.4000000000001</v>
      </c>
      <c r="T16" s="66">
        <f t="shared" si="9"/>
        <v>24.152579874325163</v>
      </c>
      <c r="U16" s="59">
        <f t="shared" si="10"/>
        <v>1137.4727272727275</v>
      </c>
      <c r="V16" s="66">
        <f t="shared" si="11"/>
        <v>16.108156527662668</v>
      </c>
      <c r="W16" s="69">
        <v>1493.21</v>
      </c>
      <c r="X16" s="70">
        <v>1200.46</v>
      </c>
      <c r="Y16" s="71">
        <f t="shared" si="12"/>
        <v>19.605413839982319</v>
      </c>
      <c r="Z16" s="94">
        <f t="shared" si="13"/>
        <v>1327.7815151515151</v>
      </c>
      <c r="AA16" s="92">
        <f t="shared" si="14"/>
        <v>11.078715307859238</v>
      </c>
    </row>
    <row r="17" spans="1:27">
      <c r="A17" s="57" t="s">
        <v>16</v>
      </c>
      <c r="B17" s="84" t="s">
        <v>4</v>
      </c>
      <c r="C17" s="72">
        <v>557.96</v>
      </c>
      <c r="D17" s="73">
        <v>272.47000000000003</v>
      </c>
      <c r="E17" s="74">
        <f t="shared" si="0"/>
        <v>51.166750304681344</v>
      </c>
      <c r="F17" s="70">
        <f t="shared" si="1"/>
        <v>301.36833333333334</v>
      </c>
      <c r="G17" s="71">
        <f t="shared" si="2"/>
        <v>45.987466246086939</v>
      </c>
      <c r="H17" s="60">
        <v>1062.28</v>
      </c>
      <c r="I17" s="64">
        <v>626.97</v>
      </c>
      <c r="J17" s="67">
        <f t="shared" si="3"/>
        <v>40.978837971156381</v>
      </c>
      <c r="K17" s="59">
        <f t="shared" si="4"/>
        <v>693.46681818181821</v>
      </c>
      <c r="L17" s="66">
        <f t="shared" si="5"/>
        <v>34.719017755975997</v>
      </c>
      <c r="M17" s="72">
        <v>1394.21</v>
      </c>
      <c r="N17" s="73">
        <v>1054.9100000000001</v>
      </c>
      <c r="O17" s="74">
        <f t="shared" si="6"/>
        <v>24.336362527883171</v>
      </c>
      <c r="P17" s="70">
        <f t="shared" si="7"/>
        <v>1166.794393939394</v>
      </c>
      <c r="Q17" s="71">
        <f t="shared" si="8"/>
        <v>16.311431280840477</v>
      </c>
      <c r="R17" s="60">
        <v>1553.79</v>
      </c>
      <c r="S17" s="64">
        <v>1274.47</v>
      </c>
      <c r="T17" s="67">
        <f t="shared" si="9"/>
        <v>17.976689256591943</v>
      </c>
      <c r="U17" s="59">
        <f t="shared" si="10"/>
        <v>1409.6410606060606</v>
      </c>
      <c r="V17" s="66">
        <f t="shared" si="11"/>
        <v>9.2772472080486672</v>
      </c>
      <c r="W17" s="72">
        <v>1713.37</v>
      </c>
      <c r="X17" s="73">
        <v>1515.07</v>
      </c>
      <c r="Y17" s="74">
        <f t="shared" si="12"/>
        <v>11.573682275282044</v>
      </c>
      <c r="Z17" s="94">
        <f t="shared" si="13"/>
        <v>1675.7592424242425</v>
      </c>
      <c r="AA17" s="92">
        <f t="shared" si="14"/>
        <v>2.1951334256907358</v>
      </c>
    </row>
    <row r="18" spans="1:27" ht="15" thickBot="1">
      <c r="A18" s="58" t="s">
        <v>17</v>
      </c>
      <c r="B18" s="85" t="s">
        <v>4</v>
      </c>
      <c r="C18" s="75">
        <v>1171.8399999999999</v>
      </c>
      <c r="D18" s="76">
        <v>690.59</v>
      </c>
      <c r="E18" s="77">
        <f t="shared" si="0"/>
        <v>41.067893227744392</v>
      </c>
      <c r="F18" s="70">
        <f t="shared" si="1"/>
        <v>763.83439393939398</v>
      </c>
      <c r="G18" s="71">
        <f t="shared" si="2"/>
        <v>34.817518267050616</v>
      </c>
      <c r="H18" s="61">
        <v>1899.2</v>
      </c>
      <c r="I18" s="65">
        <v>1179.17</v>
      </c>
      <c r="J18" s="68">
        <f t="shared" si="3"/>
        <v>37.912278854254424</v>
      </c>
      <c r="K18" s="59">
        <f t="shared" si="4"/>
        <v>1304.2334848484847</v>
      </c>
      <c r="L18" s="66">
        <f t="shared" si="5"/>
        <v>31.327217520614749</v>
      </c>
      <c r="M18" s="75">
        <v>2807.89</v>
      </c>
      <c r="N18" s="76">
        <v>2040.21</v>
      </c>
      <c r="O18" s="77">
        <f t="shared" si="6"/>
        <v>27.340102354436958</v>
      </c>
      <c r="P18" s="70">
        <f t="shared" si="7"/>
        <v>2256.5959090909091</v>
      </c>
      <c r="Q18" s="71">
        <f t="shared" si="8"/>
        <v>19.633749573846938</v>
      </c>
      <c r="R18" s="61">
        <v>3716.58</v>
      </c>
      <c r="S18" s="65">
        <v>2665.58</v>
      </c>
      <c r="T18" s="68">
        <f t="shared" si="9"/>
        <v>28.278686319142871</v>
      </c>
      <c r="U18" s="59">
        <f t="shared" si="10"/>
        <v>2948.2930303030303</v>
      </c>
      <c r="V18" s="66">
        <f t="shared" si="11"/>
        <v>20.671880322688324</v>
      </c>
      <c r="W18" s="75">
        <v>4625.2700000000004</v>
      </c>
      <c r="X18" s="76">
        <v>3559.33</v>
      </c>
      <c r="Y18" s="77">
        <f t="shared" si="12"/>
        <v>23.046005962895148</v>
      </c>
      <c r="Z18" s="94">
        <f t="shared" si="13"/>
        <v>3936.8346969696968</v>
      </c>
      <c r="AA18" s="92">
        <f t="shared" si="14"/>
        <v>14.884218716535544</v>
      </c>
    </row>
    <row r="19" spans="1:27">
      <c r="A19" s="56" t="s">
        <v>15</v>
      </c>
      <c r="B19" s="83" t="s">
        <v>5</v>
      </c>
      <c r="C19" s="69">
        <v>369.88</v>
      </c>
      <c r="D19" s="70">
        <v>190.64</v>
      </c>
      <c r="E19" s="71">
        <f t="shared" si="0"/>
        <v>48.458959662593273</v>
      </c>
      <c r="F19" s="70">
        <f t="shared" si="1"/>
        <v>210.85939393939395</v>
      </c>
      <c r="G19" s="71">
        <f t="shared" si="2"/>
        <v>42.992485687413769</v>
      </c>
      <c r="H19" s="59">
        <v>680.46</v>
      </c>
      <c r="I19" s="63">
        <v>429.52</v>
      </c>
      <c r="J19" s="66">
        <f t="shared" si="3"/>
        <v>36.877994297974901</v>
      </c>
      <c r="K19" s="59">
        <f t="shared" si="4"/>
        <v>475.0751515151515</v>
      </c>
      <c r="L19" s="66">
        <f t="shared" si="5"/>
        <v>30.183236117457092</v>
      </c>
      <c r="M19" s="69">
        <v>991.04</v>
      </c>
      <c r="N19" s="70">
        <v>678.95</v>
      </c>
      <c r="O19" s="71">
        <f t="shared" si="6"/>
        <v>31.491160800774935</v>
      </c>
      <c r="P19" s="70">
        <f t="shared" si="7"/>
        <v>750.95984848484852</v>
      </c>
      <c r="Q19" s="71">
        <f t="shared" si="8"/>
        <v>24.22507179479652</v>
      </c>
      <c r="R19" s="59">
        <v>1301.6199999999999</v>
      </c>
      <c r="S19" s="63">
        <v>952.71</v>
      </c>
      <c r="T19" s="66">
        <f t="shared" si="9"/>
        <v>26.805826585332117</v>
      </c>
      <c r="U19" s="59">
        <f t="shared" si="10"/>
        <v>1053.7549999999999</v>
      </c>
      <c r="V19" s="66">
        <f t="shared" si="11"/>
        <v>19.042808192867351</v>
      </c>
      <c r="W19" s="69">
        <v>1410.01</v>
      </c>
      <c r="X19" s="70">
        <v>1138.2</v>
      </c>
      <c r="Y19" s="71">
        <f t="shared" si="12"/>
        <v>19.277168247033703</v>
      </c>
      <c r="Z19" s="94">
        <f t="shared" si="13"/>
        <v>1258.9181818181819</v>
      </c>
      <c r="AA19" s="92">
        <f t="shared" si="14"/>
        <v>10.715655788385762</v>
      </c>
    </row>
    <row r="20" spans="1:27">
      <c r="A20" s="57" t="s">
        <v>16</v>
      </c>
      <c r="B20" s="84" t="s">
        <v>5</v>
      </c>
      <c r="C20" s="72">
        <v>487.72</v>
      </c>
      <c r="D20" s="73">
        <v>248.74</v>
      </c>
      <c r="E20" s="74">
        <f t="shared" si="0"/>
        <v>48.999425900106615</v>
      </c>
      <c r="F20" s="70">
        <f t="shared" si="1"/>
        <v>275.12151515151515</v>
      </c>
      <c r="G20" s="71">
        <f t="shared" si="2"/>
        <v>43.590274101633078</v>
      </c>
      <c r="H20" s="60">
        <v>971.72</v>
      </c>
      <c r="I20" s="64">
        <v>613.58000000000004</v>
      </c>
      <c r="J20" s="67">
        <f t="shared" si="3"/>
        <v>36.856296052360761</v>
      </c>
      <c r="K20" s="59">
        <f t="shared" si="4"/>
        <v>678.65666666666675</v>
      </c>
      <c r="L20" s="66">
        <f t="shared" si="5"/>
        <v>30.159236542762653</v>
      </c>
      <c r="M20" s="72">
        <v>1311.82</v>
      </c>
      <c r="N20" s="73">
        <v>1034.8900000000001</v>
      </c>
      <c r="O20" s="74">
        <f t="shared" si="6"/>
        <v>21.110365751398806</v>
      </c>
      <c r="P20" s="70">
        <f t="shared" si="7"/>
        <v>1144.6510606060606</v>
      </c>
      <c r="Q20" s="71">
        <f t="shared" si="8"/>
        <v>12.743283331092631</v>
      </c>
      <c r="R20" s="60">
        <v>1508.04</v>
      </c>
      <c r="S20" s="64">
        <v>1257.5999999999999</v>
      </c>
      <c r="T20" s="67">
        <f t="shared" si="9"/>
        <v>16.606986552080851</v>
      </c>
      <c r="U20" s="59">
        <f t="shared" si="10"/>
        <v>1390.981818181818</v>
      </c>
      <c r="V20" s="66">
        <f t="shared" si="11"/>
        <v>7.7622730045742809</v>
      </c>
      <c r="W20" s="72">
        <v>1704.26</v>
      </c>
      <c r="X20" s="73">
        <v>1408.53</v>
      </c>
      <c r="Y20" s="74">
        <f t="shared" si="12"/>
        <v>17.352399281799727</v>
      </c>
      <c r="Z20" s="94">
        <f t="shared" si="13"/>
        <v>1557.9195454545454</v>
      </c>
      <c r="AA20" s="92">
        <f t="shared" si="14"/>
        <v>8.5867446601724247</v>
      </c>
    </row>
    <row r="21" spans="1:27" ht="15" thickBot="1">
      <c r="A21" s="58" t="s">
        <v>17</v>
      </c>
      <c r="B21" s="85" t="s">
        <v>5</v>
      </c>
      <c r="C21" s="75">
        <v>1098.67</v>
      </c>
      <c r="D21" s="76">
        <v>607.98</v>
      </c>
      <c r="E21" s="77">
        <f t="shared" si="0"/>
        <v>44.662182456970697</v>
      </c>
      <c r="F21" s="70">
        <f t="shared" si="1"/>
        <v>672.46272727272731</v>
      </c>
      <c r="G21" s="71">
        <f t="shared" si="2"/>
        <v>38.793019990285778</v>
      </c>
      <c r="H21" s="61">
        <v>1593.36</v>
      </c>
      <c r="I21" s="65">
        <v>1052.92</v>
      </c>
      <c r="J21" s="68">
        <f t="shared" si="3"/>
        <v>33.918260782246314</v>
      </c>
      <c r="K21" s="59">
        <f t="shared" si="4"/>
        <v>1164.5933333333332</v>
      </c>
      <c r="L21" s="66">
        <f t="shared" si="5"/>
        <v>26.909591471272449</v>
      </c>
      <c r="M21" s="75">
        <v>2367.94</v>
      </c>
      <c r="N21" s="76">
        <v>1717.22</v>
      </c>
      <c r="O21" s="77">
        <f t="shared" si="6"/>
        <v>27.480426024308045</v>
      </c>
      <c r="P21" s="70">
        <f t="shared" si="7"/>
        <v>1899.3493939393938</v>
      </c>
      <c r="Q21" s="71">
        <f t="shared" si="8"/>
        <v>19.78895605718921</v>
      </c>
      <c r="R21" s="61">
        <v>3131.2</v>
      </c>
      <c r="S21" s="65">
        <v>2222.19</v>
      </c>
      <c r="T21" s="68">
        <f t="shared" si="9"/>
        <v>29.030723045477767</v>
      </c>
      <c r="U21" s="59">
        <f t="shared" si="10"/>
        <v>2457.8768181818182</v>
      </c>
      <c r="V21" s="66">
        <f t="shared" si="11"/>
        <v>21.503678519998136</v>
      </c>
      <c r="W21" s="75">
        <v>3894.46</v>
      </c>
      <c r="X21" s="76">
        <v>2998.04</v>
      </c>
      <c r="Y21" s="77">
        <f t="shared" si="12"/>
        <v>23.017825321097149</v>
      </c>
      <c r="Z21" s="94">
        <f t="shared" si="13"/>
        <v>3316.0139393939394</v>
      </c>
      <c r="AA21" s="92">
        <f t="shared" si="14"/>
        <v>14.853049218789272</v>
      </c>
    </row>
    <row r="22" spans="1:27">
      <c r="A22" s="56" t="s">
        <v>15</v>
      </c>
      <c r="B22" s="83" t="s">
        <v>6</v>
      </c>
      <c r="C22" s="69">
        <v>369.88</v>
      </c>
      <c r="D22" s="70">
        <v>205.08</v>
      </c>
      <c r="E22" s="71">
        <f t="shared" si="0"/>
        <v>44.554990807829562</v>
      </c>
      <c r="F22" s="70">
        <f t="shared" si="1"/>
        <v>226.8309090909091</v>
      </c>
      <c r="G22" s="71">
        <f t="shared" si="2"/>
        <v>38.674459529872088</v>
      </c>
      <c r="H22" s="59">
        <v>680.46</v>
      </c>
      <c r="I22" s="63">
        <v>446.81</v>
      </c>
      <c r="J22" s="66">
        <f t="shared" si="3"/>
        <v>34.337066102342533</v>
      </c>
      <c r="K22" s="59">
        <f t="shared" si="4"/>
        <v>494.19893939393944</v>
      </c>
      <c r="L22" s="66">
        <f t="shared" si="5"/>
        <v>27.372815537439465</v>
      </c>
      <c r="M22" s="69">
        <v>991.04</v>
      </c>
      <c r="N22" s="70">
        <v>709.66</v>
      </c>
      <c r="O22" s="71">
        <f t="shared" si="6"/>
        <v>28.392395866968034</v>
      </c>
      <c r="P22" s="70">
        <f t="shared" si="7"/>
        <v>784.92696969696976</v>
      </c>
      <c r="Q22" s="71">
        <f t="shared" si="8"/>
        <v>20.797649974070694</v>
      </c>
      <c r="R22" s="59">
        <v>1301.6199999999999</v>
      </c>
      <c r="S22" s="63">
        <v>960.68</v>
      </c>
      <c r="T22" s="66">
        <f t="shared" si="9"/>
        <v>26.193512699559008</v>
      </c>
      <c r="U22" s="59">
        <f t="shared" si="10"/>
        <v>1062.570303030303</v>
      </c>
      <c r="V22" s="66">
        <f t="shared" si="11"/>
        <v>18.365551925269813</v>
      </c>
      <c r="W22" s="69">
        <v>1410.01</v>
      </c>
      <c r="X22" s="70">
        <v>1155.19</v>
      </c>
      <c r="Y22" s="71">
        <f t="shared" si="12"/>
        <v>18.072212253813799</v>
      </c>
      <c r="Z22" s="94">
        <f t="shared" si="13"/>
        <v>1277.7101515151514</v>
      </c>
      <c r="AA22" s="92">
        <f t="shared" si="14"/>
        <v>9.3829014322486053</v>
      </c>
    </row>
    <row r="23" spans="1:27">
      <c r="A23" s="57" t="s">
        <v>16</v>
      </c>
      <c r="B23" s="84" t="s">
        <v>6</v>
      </c>
      <c r="C23" s="72">
        <v>487.72</v>
      </c>
      <c r="D23" s="73">
        <v>263.02</v>
      </c>
      <c r="E23" s="74">
        <f t="shared" si="0"/>
        <v>46.071516443861235</v>
      </c>
      <c r="F23" s="70">
        <f t="shared" si="1"/>
        <v>290.91606060606063</v>
      </c>
      <c r="G23" s="71">
        <f t="shared" si="2"/>
        <v>40.351828793967726</v>
      </c>
      <c r="H23" s="60">
        <v>971.72</v>
      </c>
      <c r="I23" s="64">
        <v>726.87</v>
      </c>
      <c r="J23" s="67">
        <f t="shared" si="3"/>
        <v>25.197587782488785</v>
      </c>
      <c r="K23" s="59">
        <f t="shared" si="4"/>
        <v>803.96227272727265</v>
      </c>
      <c r="L23" s="66">
        <f t="shared" si="5"/>
        <v>17.26399860790427</v>
      </c>
      <c r="M23" s="72">
        <v>1311.82</v>
      </c>
      <c r="N23" s="73">
        <v>1110.93</v>
      </c>
      <c r="O23" s="74">
        <f t="shared" si="6"/>
        <v>15.31383878885822</v>
      </c>
      <c r="P23" s="70">
        <f t="shared" si="7"/>
        <v>1228.755909090909</v>
      </c>
      <c r="Q23" s="71">
        <f t="shared" si="8"/>
        <v>6.3319732058583478</v>
      </c>
      <c r="R23" s="60">
        <v>1508.04</v>
      </c>
      <c r="S23" s="64">
        <v>1407.21</v>
      </c>
      <c r="T23" s="67">
        <f t="shared" si="9"/>
        <v>6.6861621707646961</v>
      </c>
      <c r="U23" s="59">
        <f t="shared" si="10"/>
        <v>1556.4595454545454</v>
      </c>
      <c r="V23" s="66">
        <f t="shared" si="11"/>
        <v>-3.2107600232451001</v>
      </c>
      <c r="W23" s="72">
        <v>1704.26</v>
      </c>
      <c r="X23" s="73">
        <v>1546.48</v>
      </c>
      <c r="Y23" s="74">
        <f t="shared" si="12"/>
        <v>9.2579770692265253</v>
      </c>
      <c r="Z23" s="94">
        <f t="shared" si="13"/>
        <v>1710.5006060606061</v>
      </c>
      <c r="AA23" s="92">
        <f t="shared" si="14"/>
        <v>-0.36617687797672122</v>
      </c>
    </row>
    <row r="24" spans="1:27" ht="15" thickBot="1">
      <c r="A24" s="58" t="s">
        <v>17</v>
      </c>
      <c r="B24" s="85" t="s">
        <v>6</v>
      </c>
      <c r="C24" s="75">
        <v>1098.67</v>
      </c>
      <c r="D24" s="76">
        <v>569.27</v>
      </c>
      <c r="E24" s="77">
        <f t="shared" si="0"/>
        <v>48.185533417677746</v>
      </c>
      <c r="F24" s="70">
        <f t="shared" si="1"/>
        <v>629.64712121212119</v>
      </c>
      <c r="G24" s="71">
        <f t="shared" si="2"/>
        <v>42.69005968924963</v>
      </c>
      <c r="H24" s="61">
        <v>1593.36</v>
      </c>
      <c r="I24" s="65">
        <v>1054.06</v>
      </c>
      <c r="J24" s="68">
        <f t="shared" si="3"/>
        <v>33.846713862529498</v>
      </c>
      <c r="K24" s="59">
        <f t="shared" si="4"/>
        <v>1165.8542424242426</v>
      </c>
      <c r="L24" s="66">
        <f t="shared" si="5"/>
        <v>26.830456241888673</v>
      </c>
      <c r="M24" s="75">
        <v>2367.94</v>
      </c>
      <c r="N24" s="76">
        <v>1854.79</v>
      </c>
      <c r="O24" s="77">
        <f t="shared" si="6"/>
        <v>21.670734900377546</v>
      </c>
      <c r="P24" s="70">
        <f t="shared" si="7"/>
        <v>2051.5101515151514</v>
      </c>
      <c r="Q24" s="71">
        <f t="shared" si="8"/>
        <v>13.363085571629716</v>
      </c>
      <c r="R24" s="61">
        <v>3131.2</v>
      </c>
      <c r="S24" s="65">
        <v>2366.91</v>
      </c>
      <c r="T24" s="68">
        <f t="shared" si="9"/>
        <v>24.40885283597343</v>
      </c>
      <c r="U24" s="59">
        <f t="shared" si="10"/>
        <v>2617.945909090909</v>
      </c>
      <c r="V24" s="66">
        <f t="shared" si="11"/>
        <v>16.391609954940307</v>
      </c>
      <c r="W24" s="75">
        <v>3894.46</v>
      </c>
      <c r="X24" s="76">
        <v>2976.55</v>
      </c>
      <c r="Y24" s="77">
        <f t="shared" si="12"/>
        <v>23.569634814582763</v>
      </c>
      <c r="Z24" s="94">
        <f t="shared" si="13"/>
        <v>3292.2446969696971</v>
      </c>
      <c r="AA24" s="92">
        <f t="shared" si="14"/>
        <v>15.463383961583965</v>
      </c>
    </row>
    <row r="25" spans="1:27">
      <c r="A25" s="56" t="s">
        <v>15</v>
      </c>
      <c r="B25" s="83" t="s">
        <v>7</v>
      </c>
      <c r="C25" s="69">
        <v>392.94</v>
      </c>
      <c r="D25" s="70">
        <v>190.7</v>
      </c>
      <c r="E25" s="71">
        <f t="shared" si="0"/>
        <v>51.468417570112493</v>
      </c>
      <c r="F25" s="70">
        <f t="shared" si="1"/>
        <v>210.92575757575759</v>
      </c>
      <c r="G25" s="71">
        <f t="shared" si="2"/>
        <v>46.32112852451835</v>
      </c>
      <c r="H25" s="59">
        <v>699.07</v>
      </c>
      <c r="I25" s="63">
        <v>437.67</v>
      </c>
      <c r="J25" s="66">
        <f t="shared" si="3"/>
        <v>37.392535797559617</v>
      </c>
      <c r="K25" s="59">
        <f t="shared" si="4"/>
        <v>484.08954545454543</v>
      </c>
      <c r="L25" s="66">
        <f t="shared" si="5"/>
        <v>30.752350200331097</v>
      </c>
      <c r="M25" s="69">
        <v>1005.2</v>
      </c>
      <c r="N25" s="70">
        <v>691.12</v>
      </c>
      <c r="O25" s="71">
        <f t="shared" si="6"/>
        <v>31.245523278949467</v>
      </c>
      <c r="P25" s="70">
        <f t="shared" si="7"/>
        <v>764.42060606060602</v>
      </c>
      <c r="Q25" s="71">
        <f t="shared" si="8"/>
        <v>23.953381808535017</v>
      </c>
      <c r="R25" s="59">
        <v>1311.33</v>
      </c>
      <c r="S25" s="63">
        <v>963.6</v>
      </c>
      <c r="T25" s="66">
        <f t="shared" si="9"/>
        <v>26.517352611470791</v>
      </c>
      <c r="U25" s="59">
        <f t="shared" si="10"/>
        <v>1065.8</v>
      </c>
      <c r="V25" s="66">
        <f t="shared" si="11"/>
        <v>18.723738494505575</v>
      </c>
      <c r="W25" s="69">
        <v>1419.86</v>
      </c>
      <c r="X25" s="70">
        <v>1132.31</v>
      </c>
      <c r="Y25" s="71">
        <f t="shared" si="12"/>
        <v>20.251996675728591</v>
      </c>
      <c r="Z25" s="94">
        <f t="shared" si="13"/>
        <v>1252.4034848484848</v>
      </c>
      <c r="AA25" s="92">
        <f t="shared" si="14"/>
        <v>11.793875111033136</v>
      </c>
    </row>
    <row r="26" spans="1:27">
      <c r="A26" s="57" t="s">
        <v>16</v>
      </c>
      <c r="B26" s="84" t="s">
        <v>7</v>
      </c>
      <c r="C26" s="72">
        <v>539.84</v>
      </c>
      <c r="D26" s="73">
        <v>254.11</v>
      </c>
      <c r="E26" s="74">
        <f t="shared" si="0"/>
        <v>52.928645524599879</v>
      </c>
      <c r="F26" s="70">
        <f t="shared" si="1"/>
        <v>281.06106060606061</v>
      </c>
      <c r="G26" s="71">
        <f t="shared" si="2"/>
        <v>47.936229140845327</v>
      </c>
      <c r="H26" s="60">
        <v>1006.69</v>
      </c>
      <c r="I26" s="64">
        <v>631.57000000000005</v>
      </c>
      <c r="J26" s="67">
        <f t="shared" si="3"/>
        <v>37.262712453684848</v>
      </c>
      <c r="K26" s="59">
        <f t="shared" si="4"/>
        <v>698.55469696969703</v>
      </c>
      <c r="L26" s="66">
        <f t="shared" si="5"/>
        <v>30.608757713924145</v>
      </c>
      <c r="M26" s="72">
        <v>1325.33</v>
      </c>
      <c r="N26" s="73">
        <v>1055</v>
      </c>
      <c r="O26" s="74">
        <f t="shared" si="6"/>
        <v>20.397184097545512</v>
      </c>
      <c r="P26" s="70">
        <f t="shared" si="7"/>
        <v>1166.8939393939393</v>
      </c>
      <c r="Q26" s="71">
        <f t="shared" si="8"/>
        <v>11.954461198800349</v>
      </c>
      <c r="R26" s="60">
        <v>1495.79</v>
      </c>
      <c r="S26" s="64">
        <v>1230.5999999999999</v>
      </c>
      <c r="T26" s="67">
        <f t="shared" si="9"/>
        <v>17.729092987652013</v>
      </c>
      <c r="U26" s="59">
        <f t="shared" si="10"/>
        <v>1361.1181818181817</v>
      </c>
      <c r="V26" s="66">
        <f t="shared" si="11"/>
        <v>9.0033907287666217</v>
      </c>
      <c r="W26" s="72">
        <v>1666.26</v>
      </c>
      <c r="X26" s="73">
        <v>1396.22</v>
      </c>
      <c r="Y26" s="74">
        <f t="shared" si="12"/>
        <v>16.20635435046151</v>
      </c>
      <c r="Z26" s="94">
        <f t="shared" si="13"/>
        <v>1544.3039393939393</v>
      </c>
      <c r="AA26" s="92">
        <f t="shared" si="14"/>
        <v>7.3191495088437959</v>
      </c>
    </row>
    <row r="27" spans="1:27" ht="15" thickBot="1">
      <c r="A27" s="58" t="s">
        <v>17</v>
      </c>
      <c r="B27" s="85" t="s">
        <v>7</v>
      </c>
      <c r="C27" s="75">
        <v>1163.23</v>
      </c>
      <c r="D27" s="76">
        <v>661.89</v>
      </c>
      <c r="E27" s="77">
        <f t="shared" si="0"/>
        <v>43.098957213964567</v>
      </c>
      <c r="F27" s="70">
        <f t="shared" si="1"/>
        <v>732.09045454545446</v>
      </c>
      <c r="G27" s="71">
        <f t="shared" si="2"/>
        <v>37.063998130597177</v>
      </c>
      <c r="H27" s="61">
        <v>1899.31</v>
      </c>
      <c r="I27" s="65">
        <v>1443.8</v>
      </c>
      <c r="J27" s="68">
        <f t="shared" si="3"/>
        <v>23.982920113093702</v>
      </c>
      <c r="K27" s="59">
        <f t="shared" si="4"/>
        <v>1596.9303030303029</v>
      </c>
      <c r="L27" s="66">
        <f t="shared" si="5"/>
        <v>15.920502549330919</v>
      </c>
      <c r="M27" s="75">
        <v>2762.02</v>
      </c>
      <c r="N27" s="76">
        <v>2179.2800000000002</v>
      </c>
      <c r="O27" s="77">
        <f t="shared" si="6"/>
        <v>21.098326587063085</v>
      </c>
      <c r="P27" s="70">
        <f t="shared" si="7"/>
        <v>2410.4157575757581</v>
      </c>
      <c r="Q27" s="71">
        <f t="shared" si="8"/>
        <v>12.729967285690973</v>
      </c>
      <c r="R27" s="61">
        <v>3545.39</v>
      </c>
      <c r="S27" s="65">
        <v>2685.84</v>
      </c>
      <c r="T27" s="68">
        <f t="shared" si="9"/>
        <v>24.244159316746526</v>
      </c>
      <c r="U27" s="59">
        <f t="shared" si="10"/>
        <v>2970.701818181818</v>
      </c>
      <c r="V27" s="66">
        <f t="shared" si="11"/>
        <v>16.209448941249956</v>
      </c>
      <c r="W27" s="75">
        <v>4328.76</v>
      </c>
      <c r="X27" s="76">
        <v>3349.84</v>
      </c>
      <c r="Y27" s="77">
        <f t="shared" si="12"/>
        <v>22.614328352692226</v>
      </c>
      <c r="Z27" s="94">
        <f t="shared" si="13"/>
        <v>3705.1260606060605</v>
      </c>
      <c r="AA27" s="92">
        <f t="shared" si="14"/>
        <v>14.406757117371709</v>
      </c>
    </row>
    <row r="28" spans="1:27">
      <c r="A28" s="56" t="s">
        <v>15</v>
      </c>
      <c r="B28" s="83" t="s">
        <v>8</v>
      </c>
      <c r="C28" s="69">
        <v>396.63</v>
      </c>
      <c r="D28" s="70">
        <v>176.11</v>
      </c>
      <c r="E28" s="71">
        <f t="shared" si="0"/>
        <v>55.598416660363561</v>
      </c>
      <c r="F28" s="70">
        <f t="shared" si="1"/>
        <v>194.78833333333333</v>
      </c>
      <c r="G28" s="71">
        <f t="shared" si="2"/>
        <v>50.889157821311215</v>
      </c>
      <c r="H28" s="59">
        <v>738.77</v>
      </c>
      <c r="I28" s="63">
        <v>435.09</v>
      </c>
      <c r="J28" s="66">
        <f t="shared" si="3"/>
        <v>41.106162946519213</v>
      </c>
      <c r="K28" s="59">
        <f t="shared" si="4"/>
        <v>481.23590909090905</v>
      </c>
      <c r="L28" s="66">
        <f t="shared" si="5"/>
        <v>34.859846895392472</v>
      </c>
      <c r="M28" s="69">
        <v>1080.9000000000001</v>
      </c>
      <c r="N28" s="70">
        <v>759.08</v>
      </c>
      <c r="O28" s="71">
        <f t="shared" si="6"/>
        <v>29.77333703395319</v>
      </c>
      <c r="P28" s="70">
        <f t="shared" si="7"/>
        <v>839.58848484848488</v>
      </c>
      <c r="Q28" s="71">
        <f t="shared" si="8"/>
        <v>22.325054598160346</v>
      </c>
      <c r="R28" s="59">
        <v>1423.04</v>
      </c>
      <c r="S28" s="63">
        <v>986.1</v>
      </c>
      <c r="T28" s="66">
        <f t="shared" si="9"/>
        <v>30.7046885540814</v>
      </c>
      <c r="U28" s="59">
        <f t="shared" si="10"/>
        <v>1090.6863636363637</v>
      </c>
      <c r="V28" s="66">
        <f t="shared" si="11"/>
        <v>23.355185824968817</v>
      </c>
      <c r="W28" s="69">
        <v>1572.41</v>
      </c>
      <c r="X28" s="70">
        <v>1275.73</v>
      </c>
      <c r="Y28" s="71">
        <f t="shared" si="12"/>
        <v>18.867852532100411</v>
      </c>
      <c r="Z28" s="94">
        <f t="shared" si="13"/>
        <v>1411.0346969696968</v>
      </c>
      <c r="AA28" s="92">
        <f t="shared" si="14"/>
        <v>10.262927800656524</v>
      </c>
    </row>
    <row r="29" spans="1:27">
      <c r="A29" s="57" t="s">
        <v>16</v>
      </c>
      <c r="B29" s="84" t="s">
        <v>8</v>
      </c>
      <c r="C29" s="72">
        <v>667.23</v>
      </c>
      <c r="D29" s="73">
        <v>296.14999999999998</v>
      </c>
      <c r="E29" s="74">
        <f t="shared" si="0"/>
        <v>55.615005320504174</v>
      </c>
      <c r="F29" s="70">
        <f t="shared" si="1"/>
        <v>327.55984848484843</v>
      </c>
      <c r="G29" s="71">
        <f t="shared" si="2"/>
        <v>50.907505884800088</v>
      </c>
      <c r="H29" s="60">
        <v>1315.96</v>
      </c>
      <c r="I29" s="64">
        <v>780.97</v>
      </c>
      <c r="J29" s="67">
        <f t="shared" si="3"/>
        <v>40.653971245326602</v>
      </c>
      <c r="K29" s="59">
        <f t="shared" si="4"/>
        <v>863.80015151515147</v>
      </c>
      <c r="L29" s="66">
        <f t="shared" si="5"/>
        <v>34.359695468315799</v>
      </c>
      <c r="M29" s="72">
        <v>1767.1</v>
      </c>
      <c r="N29" s="73">
        <v>1296.0899999999999</v>
      </c>
      <c r="O29" s="74">
        <f t="shared" si="6"/>
        <v>26.654405523173562</v>
      </c>
      <c r="P29" s="70">
        <f t="shared" si="7"/>
        <v>1433.5540909090907</v>
      </c>
      <c r="Q29" s="71">
        <f t="shared" si="8"/>
        <v>18.875327321085912</v>
      </c>
      <c r="R29" s="60">
        <v>2020.63</v>
      </c>
      <c r="S29" s="64">
        <v>1776.55</v>
      </c>
      <c r="T29" s="67">
        <f t="shared" si="9"/>
        <v>12.079400978902626</v>
      </c>
      <c r="U29" s="59">
        <f t="shared" si="10"/>
        <v>1964.9719696969698</v>
      </c>
      <c r="V29" s="66">
        <f t="shared" si="11"/>
        <v>2.754488961513502</v>
      </c>
      <c r="W29" s="72">
        <v>2274.16</v>
      </c>
      <c r="X29" s="73">
        <v>1836.8</v>
      </c>
      <c r="Y29" s="74">
        <f t="shared" si="12"/>
        <v>19.231716326028071</v>
      </c>
      <c r="Z29" s="94">
        <f t="shared" si="13"/>
        <v>2031.6121212121213</v>
      </c>
      <c r="AA29" s="92">
        <f t="shared" si="14"/>
        <v>10.665383209091644</v>
      </c>
    </row>
    <row r="30" spans="1:27" ht="15" thickBot="1">
      <c r="A30" s="58" t="s">
        <v>17</v>
      </c>
      <c r="B30" s="85" t="s">
        <v>8</v>
      </c>
      <c r="C30" s="75">
        <v>1336.8</v>
      </c>
      <c r="D30" s="76">
        <v>1006.88</v>
      </c>
      <c r="E30" s="77">
        <f t="shared" si="0"/>
        <v>24.679832435667262</v>
      </c>
      <c r="F30" s="70">
        <f t="shared" si="1"/>
        <v>1113.6703030303031</v>
      </c>
      <c r="G30" s="71">
        <f t="shared" si="2"/>
        <v>16.691329815207727</v>
      </c>
      <c r="H30" s="61">
        <v>1994.35</v>
      </c>
      <c r="I30" s="65">
        <v>1779.7</v>
      </c>
      <c r="J30" s="68">
        <f t="shared" si="3"/>
        <v>10.762905207210363</v>
      </c>
      <c r="K30" s="59">
        <f t="shared" si="4"/>
        <v>1968.4560606060604</v>
      </c>
      <c r="L30" s="66">
        <f t="shared" si="5"/>
        <v>1.2983648503993528</v>
      </c>
      <c r="M30" s="75">
        <v>2996</v>
      </c>
      <c r="N30" s="76">
        <v>2490</v>
      </c>
      <c r="O30" s="77">
        <f t="shared" si="6"/>
        <v>16.889185580774367</v>
      </c>
      <c r="P30" s="70">
        <f t="shared" si="7"/>
        <v>2754.090909090909</v>
      </c>
      <c r="Q30" s="71">
        <f t="shared" si="8"/>
        <v>8.0744022332807397</v>
      </c>
      <c r="R30" s="61">
        <v>3996</v>
      </c>
      <c r="S30" s="65">
        <v>3171.49</v>
      </c>
      <c r="T30" s="68">
        <f t="shared" si="9"/>
        <v>20.633383383383389</v>
      </c>
      <c r="U30" s="59">
        <f t="shared" si="10"/>
        <v>3507.8601515151513</v>
      </c>
      <c r="V30" s="66">
        <f t="shared" si="11"/>
        <v>12.215711924045262</v>
      </c>
      <c r="W30" s="75">
        <v>4992.1899999999996</v>
      </c>
      <c r="X30" s="76">
        <v>3988.44</v>
      </c>
      <c r="Y30" s="77">
        <f t="shared" si="12"/>
        <v>20.106406206494537</v>
      </c>
      <c r="Z30" s="94">
        <f t="shared" si="13"/>
        <v>4411.4563636363628</v>
      </c>
      <c r="AA30" s="92">
        <f t="shared" si="14"/>
        <v>11.63284322839549</v>
      </c>
    </row>
    <row r="31" spans="1:27">
      <c r="A31" s="56" t="s">
        <v>15</v>
      </c>
      <c r="B31" s="83" t="s">
        <v>9</v>
      </c>
      <c r="C31" s="69">
        <v>868.77</v>
      </c>
      <c r="D31" s="70">
        <v>624.97</v>
      </c>
      <c r="E31" s="71">
        <f t="shared" si="0"/>
        <v>28.06266330559296</v>
      </c>
      <c r="F31" s="70">
        <f t="shared" si="1"/>
        <v>691.25469696969697</v>
      </c>
      <c r="G31" s="71">
        <f t="shared" si="2"/>
        <v>20.432945777398277</v>
      </c>
      <c r="H31" s="59">
        <v>1484.49</v>
      </c>
      <c r="I31" s="63">
        <v>917.17</v>
      </c>
      <c r="J31" s="66">
        <f t="shared" si="3"/>
        <v>38.216491859157017</v>
      </c>
      <c r="K31" s="59">
        <f t="shared" si="4"/>
        <v>1014.4456060606061</v>
      </c>
      <c r="L31" s="66">
        <f t="shared" si="5"/>
        <v>31.663695541188819</v>
      </c>
      <c r="M31" s="69">
        <v>2100.21</v>
      </c>
      <c r="N31" s="70">
        <v>1436.04</v>
      </c>
      <c r="O31" s="71">
        <f t="shared" si="6"/>
        <v>31.623980459096952</v>
      </c>
      <c r="P31" s="70">
        <f t="shared" si="7"/>
        <v>1588.3472727272729</v>
      </c>
      <c r="Q31" s="71">
        <f t="shared" si="8"/>
        <v>24.37197838657692</v>
      </c>
      <c r="R31" s="59">
        <v>2715.93</v>
      </c>
      <c r="S31" s="63">
        <v>1980.9</v>
      </c>
      <c r="T31" s="66">
        <f t="shared" si="9"/>
        <v>27.063657752593031</v>
      </c>
      <c r="U31" s="59">
        <f t="shared" si="10"/>
        <v>2190.9954545454543</v>
      </c>
      <c r="V31" s="66">
        <f t="shared" si="11"/>
        <v>19.327985089989269</v>
      </c>
      <c r="W31" s="69">
        <v>3040.64</v>
      </c>
      <c r="X31" s="70">
        <v>2364.54</v>
      </c>
      <c r="Y31" s="71">
        <f t="shared" si="12"/>
        <v>22.235450431488104</v>
      </c>
      <c r="Z31" s="94">
        <f t="shared" si="13"/>
        <v>2615.3245454545454</v>
      </c>
      <c r="AA31" s="92">
        <f t="shared" si="14"/>
        <v>13.987695174221692</v>
      </c>
    </row>
    <row r="32" spans="1:27">
      <c r="A32" s="57" t="s">
        <v>16</v>
      </c>
      <c r="B32" s="84" t="s">
        <v>9</v>
      </c>
      <c r="C32" s="72">
        <v>1225.75</v>
      </c>
      <c r="D32" s="73">
        <v>854.51</v>
      </c>
      <c r="E32" s="74">
        <f t="shared" si="0"/>
        <v>30.286763206200284</v>
      </c>
      <c r="F32" s="70">
        <f t="shared" si="1"/>
        <v>945.13984848484847</v>
      </c>
      <c r="G32" s="71">
        <f t="shared" si="2"/>
        <v>22.892935061403346</v>
      </c>
      <c r="H32" s="60">
        <v>2397.91</v>
      </c>
      <c r="I32" s="64">
        <v>1481.89</v>
      </c>
      <c r="J32" s="67">
        <f t="shared" si="3"/>
        <v>38.200766500827797</v>
      </c>
      <c r="K32" s="59">
        <f t="shared" si="4"/>
        <v>1639.0601515151516</v>
      </c>
      <c r="L32" s="66">
        <f t="shared" si="5"/>
        <v>31.646302341824683</v>
      </c>
      <c r="M32" s="72">
        <v>3351.84</v>
      </c>
      <c r="N32" s="73">
        <v>2452.13</v>
      </c>
      <c r="O32" s="74">
        <f t="shared" si="6"/>
        <v>26.842271707480069</v>
      </c>
      <c r="P32" s="70">
        <f t="shared" si="7"/>
        <v>2712.2043939393939</v>
      </c>
      <c r="Q32" s="71">
        <f t="shared" si="8"/>
        <v>19.083118706758263</v>
      </c>
      <c r="R32" s="60">
        <v>4087.55</v>
      </c>
      <c r="S32" s="64">
        <v>3221.82</v>
      </c>
      <c r="T32" s="67">
        <f t="shared" si="9"/>
        <v>21.179679759269</v>
      </c>
      <c r="U32" s="59">
        <f t="shared" si="10"/>
        <v>3563.5281818181816</v>
      </c>
      <c r="V32" s="66">
        <f t="shared" si="11"/>
        <v>12.819948824646024</v>
      </c>
      <c r="W32" s="72">
        <v>4823.26</v>
      </c>
      <c r="X32" s="73">
        <v>3890.95</v>
      </c>
      <c r="Y32" s="74">
        <f t="shared" si="12"/>
        <v>19.329457669708876</v>
      </c>
      <c r="Z32" s="94">
        <f t="shared" si="13"/>
        <v>4303.6265151515145</v>
      </c>
      <c r="AA32" s="92">
        <f t="shared" si="14"/>
        <v>10.773491058920435</v>
      </c>
    </row>
    <row r="33" spans="1:27" ht="15" thickBot="1">
      <c r="A33" s="58" t="s">
        <v>17</v>
      </c>
      <c r="B33" s="85" t="s">
        <v>9</v>
      </c>
      <c r="C33" s="75">
        <v>1971.63</v>
      </c>
      <c r="D33" s="76">
        <v>2080.59</v>
      </c>
      <c r="E33" s="77">
        <f t="shared" si="0"/>
        <v>-5.5263918686568996</v>
      </c>
      <c r="F33" s="70">
        <f t="shared" si="1"/>
        <v>2301.2586363636365</v>
      </c>
      <c r="G33" s="71">
        <f t="shared" si="2"/>
        <v>-16.718584945635659</v>
      </c>
      <c r="H33" s="61">
        <v>3788.25</v>
      </c>
      <c r="I33" s="65">
        <v>2700.87</v>
      </c>
      <c r="J33" s="68">
        <f t="shared" si="3"/>
        <v>28.704019006137401</v>
      </c>
      <c r="K33" s="59">
        <f t="shared" si="4"/>
        <v>2987.3259090909091</v>
      </c>
      <c r="L33" s="66">
        <f t="shared" si="5"/>
        <v>21.142324052242877</v>
      </c>
      <c r="M33" s="75">
        <v>5218.37</v>
      </c>
      <c r="N33" s="76">
        <v>3876.63</v>
      </c>
      <c r="O33" s="77">
        <f t="shared" si="6"/>
        <v>25.711860216887644</v>
      </c>
      <c r="P33" s="70">
        <f t="shared" si="7"/>
        <v>4287.7877272727274</v>
      </c>
      <c r="Q33" s="71">
        <f t="shared" si="8"/>
        <v>17.832815088375732</v>
      </c>
      <c r="R33" s="61">
        <v>6605.53</v>
      </c>
      <c r="S33" s="65">
        <v>4907.84</v>
      </c>
      <c r="T33" s="68">
        <f t="shared" si="9"/>
        <v>25.701041400160165</v>
      </c>
      <c r="U33" s="59">
        <f t="shared" si="10"/>
        <v>5428.3684848484845</v>
      </c>
      <c r="V33" s="66">
        <f t="shared" si="11"/>
        <v>17.82084882138928</v>
      </c>
      <c r="W33" s="75">
        <v>7992.7</v>
      </c>
      <c r="X33" s="76">
        <v>6071.07</v>
      </c>
      <c r="Y33" s="77">
        <f t="shared" si="12"/>
        <v>24.042313611170194</v>
      </c>
      <c r="Z33" s="94">
        <f t="shared" si="13"/>
        <v>6714.971363636364</v>
      </c>
      <c r="AA33" s="92">
        <f t="shared" si="14"/>
        <v>15.986195357809448</v>
      </c>
    </row>
    <row r="34" spans="1:27">
      <c r="A34" s="56" t="s">
        <v>15</v>
      </c>
      <c r="B34" s="83" t="s">
        <v>10</v>
      </c>
      <c r="C34" s="69">
        <v>702.29</v>
      </c>
      <c r="D34" s="70">
        <v>579.6</v>
      </c>
      <c r="E34" s="71">
        <f t="shared" si="0"/>
        <v>17.469991029346843</v>
      </c>
      <c r="F34" s="70">
        <f t="shared" si="1"/>
        <v>641.07272727272721</v>
      </c>
      <c r="G34" s="71">
        <f t="shared" si="2"/>
        <v>8.7168082597321277</v>
      </c>
      <c r="H34" s="59">
        <v>1163.29</v>
      </c>
      <c r="I34" s="63">
        <v>733.21</v>
      </c>
      <c r="J34" s="66">
        <f t="shared" si="3"/>
        <v>36.971004650603021</v>
      </c>
      <c r="K34" s="59">
        <f t="shared" si="4"/>
        <v>810.97469696969699</v>
      </c>
      <c r="L34" s="66">
        <f t="shared" si="5"/>
        <v>30.286111204454862</v>
      </c>
      <c r="M34" s="69">
        <v>1739.52</v>
      </c>
      <c r="N34" s="70">
        <v>1247.57</v>
      </c>
      <c r="O34" s="71">
        <f t="shared" si="6"/>
        <v>28.28079010301693</v>
      </c>
      <c r="P34" s="70">
        <f t="shared" si="7"/>
        <v>1379.8880303030303</v>
      </c>
      <c r="Q34" s="71">
        <f t="shared" si="8"/>
        <v>20.67420723515508</v>
      </c>
      <c r="R34" s="59">
        <v>2315.7600000000002</v>
      </c>
      <c r="S34" s="63">
        <v>1624.66</v>
      </c>
      <c r="T34" s="66">
        <f t="shared" si="9"/>
        <v>29.843334369710163</v>
      </c>
      <c r="U34" s="59">
        <f t="shared" si="10"/>
        <v>1796.9724242424243</v>
      </c>
      <c r="V34" s="66">
        <f t="shared" si="11"/>
        <v>22.402475893770337</v>
      </c>
      <c r="W34" s="69">
        <v>2636.52</v>
      </c>
      <c r="X34" s="70">
        <v>2049.27</v>
      </c>
      <c r="Y34" s="71">
        <f t="shared" si="12"/>
        <v>22.273678940421465</v>
      </c>
      <c r="Z34" s="94">
        <f t="shared" si="13"/>
        <v>2266.616818181818</v>
      </c>
      <c r="AA34" s="92">
        <f t="shared" si="14"/>
        <v>14.029978221981324</v>
      </c>
    </row>
    <row r="35" spans="1:27">
      <c r="A35" s="57" t="s">
        <v>16</v>
      </c>
      <c r="B35" s="84" t="s">
        <v>10</v>
      </c>
      <c r="C35" s="72">
        <v>848.07</v>
      </c>
      <c r="D35" s="73">
        <v>702.75</v>
      </c>
      <c r="E35" s="74">
        <f t="shared" si="0"/>
        <v>17.13537797587464</v>
      </c>
      <c r="F35" s="70">
        <f t="shared" si="1"/>
        <v>777.28409090909099</v>
      </c>
      <c r="G35" s="71">
        <f t="shared" si="2"/>
        <v>8.3467059430128465</v>
      </c>
      <c r="H35" s="60">
        <v>1421.97</v>
      </c>
      <c r="I35" s="64">
        <v>935.17</v>
      </c>
      <c r="J35" s="67">
        <f t="shared" si="3"/>
        <v>34.234196220736024</v>
      </c>
      <c r="K35" s="59">
        <f t="shared" si="4"/>
        <v>1034.354696969697</v>
      </c>
      <c r="L35" s="66">
        <f t="shared" si="5"/>
        <v>27.259035213844385</v>
      </c>
      <c r="M35" s="72">
        <v>2055.66</v>
      </c>
      <c r="N35" s="73">
        <v>1551.61</v>
      </c>
      <c r="O35" s="74">
        <f t="shared" si="6"/>
        <v>24.520105464911513</v>
      </c>
      <c r="P35" s="70">
        <f t="shared" si="7"/>
        <v>1716.1746969696969</v>
      </c>
      <c r="Q35" s="71">
        <f t="shared" si="8"/>
        <v>16.514662105129396</v>
      </c>
      <c r="R35" s="60">
        <v>2605.67</v>
      </c>
      <c r="S35" s="64">
        <v>2150.7399999999998</v>
      </c>
      <c r="T35" s="67">
        <f t="shared" si="9"/>
        <v>17.459233133896475</v>
      </c>
      <c r="U35" s="59">
        <f t="shared" si="10"/>
        <v>2378.8487878787873</v>
      </c>
      <c r="V35" s="66">
        <f t="shared" si="11"/>
        <v>8.7049093753703559</v>
      </c>
      <c r="W35" s="72">
        <v>3155.68</v>
      </c>
      <c r="X35" s="73">
        <v>2586.46</v>
      </c>
      <c r="Y35" s="74">
        <f t="shared" si="12"/>
        <v>18.037950616032038</v>
      </c>
      <c r="Z35" s="94">
        <f t="shared" si="13"/>
        <v>2860.7815151515151</v>
      </c>
      <c r="AA35" s="92">
        <f t="shared" si="14"/>
        <v>9.3450059843990747</v>
      </c>
    </row>
    <row r="36" spans="1:27" ht="15" thickBot="1">
      <c r="A36" s="58" t="s">
        <v>17</v>
      </c>
      <c r="B36" s="85" t="s">
        <v>10</v>
      </c>
      <c r="C36" s="75">
        <v>1759.94</v>
      </c>
      <c r="D36" s="76">
        <v>1438.74</v>
      </c>
      <c r="E36" s="74">
        <f t="shared" si="0"/>
        <v>18.250622180301605</v>
      </c>
      <c r="F36" s="70">
        <f t="shared" si="1"/>
        <v>1591.3336363636363</v>
      </c>
      <c r="G36" s="71">
        <f t="shared" si="2"/>
        <v>9.5802336236669294</v>
      </c>
      <c r="H36" s="61">
        <v>1889.74</v>
      </c>
      <c r="I36" s="65">
        <v>1957.11</v>
      </c>
      <c r="J36" s="68">
        <f t="shared" si="3"/>
        <v>-3.56504069342872</v>
      </c>
      <c r="K36" s="59">
        <f t="shared" si="4"/>
        <v>2164.6822727272729</v>
      </c>
      <c r="L36" s="93">
        <f>((H36-K36)/H36)*100</f>
        <v>-14.549211676065113</v>
      </c>
      <c r="M36" s="75">
        <v>2838.49</v>
      </c>
      <c r="N36" s="76">
        <v>2315.27</v>
      </c>
      <c r="O36" s="77">
        <f t="shared" si="6"/>
        <v>18.433040102307913</v>
      </c>
      <c r="P36" s="70">
        <f t="shared" si="7"/>
        <v>2560.8289393939394</v>
      </c>
      <c r="Q36" s="71">
        <f t="shared" si="8"/>
        <v>9.7819989010375359</v>
      </c>
      <c r="R36" s="61">
        <v>3787.24</v>
      </c>
      <c r="S36" s="65">
        <v>2931.67</v>
      </c>
      <c r="T36" s="68">
        <f t="shared" si="9"/>
        <v>22.590857722246273</v>
      </c>
      <c r="U36" s="59">
        <f t="shared" si="10"/>
        <v>3242.6046969696968</v>
      </c>
      <c r="V36" s="66">
        <f>((R36-U36)/R36)*100</f>
        <v>14.380797177636037</v>
      </c>
      <c r="W36" s="75">
        <v>4735.99</v>
      </c>
      <c r="X36" s="76">
        <v>3560.93</v>
      </c>
      <c r="Y36" s="77">
        <f t="shared" si="12"/>
        <v>24.811285496802146</v>
      </c>
      <c r="Z36" s="96">
        <f t="shared" si="13"/>
        <v>3938.6043939393935</v>
      </c>
      <c r="AA36" s="92">
        <f t="shared" si="14"/>
        <v>16.836724867675105</v>
      </c>
    </row>
    <row r="37" spans="1:27" ht="15" thickBot="1">
      <c r="A37" s="55" t="s">
        <v>22</v>
      </c>
      <c r="B37" s="86"/>
      <c r="C37" s="78"/>
      <c r="D37" s="62"/>
      <c r="E37" s="78">
        <f>(SUM(E4:E36))/33</f>
        <v>34.527120795852326</v>
      </c>
      <c r="F37" s="78"/>
      <c r="G37" s="78">
        <f t="shared" ref="G37" si="15">(SUM(G4:G36))/33</f>
        <v>27.583027546927568</v>
      </c>
      <c r="H37" s="78"/>
      <c r="I37" s="78"/>
      <c r="J37" s="78">
        <f>(SUM(J4:J36))/33</f>
        <v>33.104840225782439</v>
      </c>
      <c r="K37" s="78"/>
      <c r="L37" s="78">
        <f t="shared" ref="L37" si="16">(SUM(L4:L36))/33</f>
        <v>26.009899037607862</v>
      </c>
      <c r="M37" s="78"/>
      <c r="N37" s="78"/>
      <c r="O37" s="78">
        <f>(SUM(O4:O36))/33</f>
        <v>25.63636038260594</v>
      </c>
      <c r="P37" s="78"/>
      <c r="Q37" s="78">
        <f t="shared" ref="Q37" si="17">(SUM(Q4:Q36))/33</f>
        <v>17.749307695912634</v>
      </c>
      <c r="R37" s="78"/>
      <c r="S37" s="78"/>
      <c r="T37" s="78">
        <f>(SUM(T4:T36))/33</f>
        <v>22.999808110719766</v>
      </c>
      <c r="U37" s="78"/>
      <c r="V37" s="78">
        <f t="shared" ref="V37" si="18">(SUM(V4:V36))/33</f>
        <v>14.833121092159747</v>
      </c>
      <c r="W37" s="78"/>
      <c r="X37" s="78"/>
      <c r="Y37" s="78">
        <f>(SUM(Y4:Y36))/33</f>
        <v>20.035357110206011</v>
      </c>
      <c r="Z37" s="78"/>
      <c r="AA37" s="78">
        <f t="shared" ref="AA37" si="19">(SUM(AA4:AA36))/33</f>
        <v>11.554258621894526</v>
      </c>
    </row>
    <row r="38" spans="1:27">
      <c r="A38" s="50"/>
      <c r="B38" s="87"/>
      <c r="C38" s="51"/>
      <c r="D38" s="50"/>
      <c r="E38" s="51"/>
      <c r="F38" s="51"/>
      <c r="G38" s="51"/>
      <c r="H38" s="50"/>
      <c r="I38" s="51"/>
      <c r="J38" s="50"/>
      <c r="K38" s="50"/>
      <c r="L38" s="50"/>
      <c r="M38" s="51"/>
      <c r="N38" s="50"/>
      <c r="O38" s="51"/>
      <c r="P38" s="51"/>
      <c r="Q38" s="51"/>
      <c r="R38" s="50"/>
      <c r="S38" s="50"/>
      <c r="T38" s="52"/>
      <c r="U38" s="52"/>
      <c r="V38" s="52"/>
      <c r="W38" s="50"/>
      <c r="X38" s="50"/>
      <c r="Y38" s="50"/>
    </row>
    <row r="39" spans="1:27">
      <c r="A39" s="50" t="s">
        <v>20</v>
      </c>
      <c r="B39" s="87"/>
      <c r="C39" s="51"/>
      <c r="D39" s="50"/>
      <c r="E39" s="51"/>
      <c r="F39" s="51"/>
      <c r="G39" s="51"/>
      <c r="H39" s="50"/>
      <c r="I39" s="51"/>
      <c r="J39" s="50"/>
      <c r="K39" s="50"/>
      <c r="L39" s="50"/>
      <c r="M39" s="51"/>
      <c r="N39" s="50"/>
      <c r="O39" s="51"/>
      <c r="P39" s="51"/>
      <c r="Q39" s="51"/>
      <c r="R39" s="52" t="s">
        <v>23</v>
      </c>
      <c r="S39" s="52"/>
      <c r="T39" s="52"/>
      <c r="U39" s="52"/>
      <c r="V39" s="52"/>
      <c r="W39" s="52">
        <f>((E37+J37+O37+T37+Y37)/5)</f>
        <v>27.260697325033298</v>
      </c>
      <c r="X39" s="52"/>
      <c r="Y39" s="50"/>
    </row>
    <row r="40" spans="1:27">
      <c r="A40" s="50"/>
      <c r="B40" s="87"/>
      <c r="C40" s="51"/>
      <c r="D40" s="50"/>
      <c r="E40" s="51"/>
      <c r="F40" s="51"/>
      <c r="G40" s="51"/>
      <c r="H40" s="50"/>
      <c r="I40" s="51"/>
      <c r="J40" s="50"/>
      <c r="K40" s="50"/>
      <c r="L40" s="50"/>
      <c r="M40" s="51"/>
      <c r="N40" s="50"/>
      <c r="O40" s="51"/>
      <c r="P40" s="51"/>
      <c r="Q40" s="51"/>
      <c r="R40" s="52" t="s">
        <v>32</v>
      </c>
      <c r="S40" s="52"/>
      <c r="T40" s="52"/>
      <c r="U40" s="52"/>
      <c r="V40" s="52"/>
      <c r="W40" s="52">
        <f>(G37+L37+Q37+V37+AA37)/5</f>
        <v>19.545922798900467</v>
      </c>
      <c r="X40" s="52"/>
      <c r="Y40" s="50"/>
    </row>
  </sheetData>
  <sheetCalcPr fullCalcOnLoad="1"/>
  <phoneticPr fontId="4" type="noConversion"/>
  <pageMargins left="0.70866141732283472" right="0.70866141732283472" top="0.74803149606299213" bottom="0.74803149606299213" header="0.31496062992125984" footer="0.31496062992125984"/>
  <headerFooter>
    <oddHeader>&amp;CComparison of Fes pre March 2014 cut with proposed January 2016 fees and interim proposal for Jan to April 2016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Jan 2016</vt:lpstr>
      <vt:lpstr>Interim fees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Buser</dc:creator>
  <cp:lastModifiedBy>Jon Robins</cp:lastModifiedBy>
  <cp:lastPrinted>2015-09-17T09:09:45Z</cp:lastPrinted>
  <dcterms:created xsi:type="dcterms:W3CDTF">2013-10-09T11:52:09Z</dcterms:created>
  <dcterms:modified xsi:type="dcterms:W3CDTF">2015-09-21T06:18:47Z</dcterms:modified>
</cp:coreProperties>
</file>